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85" windowHeight="8940" activeTab="3"/>
  </bookViews>
  <sheets>
    <sheet name="出場チーム一覧" sheetId="1" r:id="rId1"/>
    <sheet name="予選リーグ１" sheetId="2" r:id="rId2"/>
    <sheet name="予選リーグ２" sheetId="3" r:id="rId3"/>
    <sheet name="ｵｰﾌﾟﾝ決勝Ｔ" sheetId="4" r:id="rId4"/>
    <sheet name="ﾁｬﾚﾝｼﾞ決勝Ｔ" sheetId="5" r:id="rId5"/>
    <sheet name="参加チーム名" sheetId="6" r:id="rId6"/>
  </sheets>
  <definedNames>
    <definedName name="_xlnm.Print_Area" localSheetId="0">'出場チーム一覧'!$A$1:$G$33</definedName>
    <definedName name="_xlnm.Print_Titles" localSheetId="4">'ﾁｬﾚﾝｼﾞ決勝Ｔ'!$1:$2</definedName>
  </definedNames>
  <calcPr fullCalcOnLoad="1"/>
</workbook>
</file>

<file path=xl/sharedStrings.xml><?xml version="1.0" encoding="utf-8"?>
<sst xmlns="http://schemas.openxmlformats.org/spreadsheetml/2006/main" count="745" uniqueCount="280">
  <si>
    <t>ＧＴＯ☆ＡＳＵＣＯＭＥ</t>
  </si>
  <si>
    <t>白二ビクトリー</t>
  </si>
  <si>
    <t>ブルースターキング</t>
  </si>
  <si>
    <t>ドルフィンズ二葉</t>
  </si>
  <si>
    <t>ＷＡＮＯドリームズ</t>
  </si>
  <si>
    <t>荒町朝練ファイターズＡ</t>
  </si>
  <si>
    <t>須賀川ゴシラキッズＤＢＣ</t>
  </si>
  <si>
    <t>ＭＯＴＯＭＩＹＡ ＤＢＣ</t>
  </si>
  <si>
    <t>新鶴ファイターズ</t>
  </si>
  <si>
    <t>ＴＲＹ－ＰＡＣ（トライーパック）</t>
  </si>
  <si>
    <t>館スカイファイターズ</t>
  </si>
  <si>
    <t>いいたて草野ガッツ</t>
  </si>
  <si>
    <t>ドルフィンズ小枝</t>
  </si>
  <si>
    <t>ＷＡＮＯジュニア</t>
  </si>
  <si>
    <t>白二ビクトリージュニア　</t>
  </si>
  <si>
    <t>館こまち</t>
  </si>
  <si>
    <t>飯舘草野オールスターズ</t>
  </si>
  <si>
    <t>輪乃夢゛</t>
  </si>
  <si>
    <t>杉小キャイーンフラワーズ</t>
  </si>
  <si>
    <t>荒町朝練母魂（ままたま）</t>
  </si>
  <si>
    <t>４</t>
  </si>
  <si>
    <t>第３位：アルバルクキッズ</t>
  </si>
  <si>
    <r>
      <t>第３位：</t>
    </r>
    <r>
      <rPr>
        <i/>
        <sz val="12"/>
        <rFont val="ＭＳ Ｐゴシック"/>
        <family val="3"/>
      </rPr>
      <t>本宮ﾄﾞｯｼﾞﾎﾞｰﾙｽﾎﾟ少</t>
    </r>
  </si>
  <si>
    <t>８</t>
  </si>
  <si>
    <t>９</t>
  </si>
  <si>
    <t>○</t>
  </si>
  <si>
    <t>×</t>
  </si>
  <si>
    <t>優勝：ドルフィンズ二葉</t>
  </si>
  <si>
    <t>準優勝：台原レイカーズ</t>
  </si>
  <si>
    <t>荒町朝練ファイターズＡ</t>
  </si>
  <si>
    <t>ブルースターキング</t>
  </si>
  <si>
    <t>ＴＲＹ－ＰＡＣ（トライーパック）</t>
  </si>
  <si>
    <t>ドルフィンズ二葉</t>
  </si>
  <si>
    <t>ＷＡＮＯドリームズ</t>
  </si>
  <si>
    <t>MOTOMIYA ＤＢＣ</t>
  </si>
  <si>
    <t>白二ビクトリー</t>
  </si>
  <si>
    <t>須賀川ゴシラキッズＤＢＣ</t>
  </si>
  <si>
    <t>新鶴ファイターズ</t>
  </si>
  <si>
    <t>本宮ドッジボールスポーツ少年団</t>
  </si>
  <si>
    <t>松原エンデバーズＥＸ</t>
  </si>
  <si>
    <t>山形県</t>
  </si>
  <si>
    <t>新潟県</t>
  </si>
  <si>
    <t>仙台カップ　小学生ドッジボール大会</t>
  </si>
  <si>
    <t>仙台カップ　小学生ドッジボール大会</t>
  </si>
  <si>
    <t>Ｄ③</t>
  </si>
  <si>
    <t>Ｄ④</t>
  </si>
  <si>
    <t>Ｄ⑤</t>
  </si>
  <si>
    <t>ＭＯＴＯＭＩＹＡ ＤＢＣ</t>
  </si>
  <si>
    <t>松原エンデバーズＥＸ</t>
  </si>
  <si>
    <t>新鶴ファイターズ</t>
  </si>
  <si>
    <t>白二ビクトリー</t>
  </si>
  <si>
    <t>ＷＡＮＯドリームズ</t>
  </si>
  <si>
    <t>ＷＡＮＯジュニア</t>
  </si>
  <si>
    <t>ブルースターキング</t>
  </si>
  <si>
    <t>須賀川ゴシラキッズＤＢＣ</t>
  </si>
  <si>
    <t>いいたて草野ガッツ</t>
  </si>
  <si>
    <t>ＧＴＯ☆ＡＳＵＣＯＭＥ</t>
  </si>
  <si>
    <t>ＴＲＹ－ＰＡＣ（トライーパック）</t>
  </si>
  <si>
    <t>栗生ファイターズ</t>
  </si>
  <si>
    <t>台原レイカーズ</t>
  </si>
  <si>
    <t>岩沼西ファイターズ</t>
  </si>
  <si>
    <t>原小ファイターズ</t>
  </si>
  <si>
    <t>ブルースターキング</t>
  </si>
  <si>
    <t>大衡ファイターズ</t>
  </si>
  <si>
    <t>アルバルクキッズ</t>
  </si>
  <si>
    <t>ＷＡＮＯドリームズ</t>
  </si>
  <si>
    <t>MOTOMIYA ＤＢＣ</t>
  </si>
  <si>
    <t>新鶴ファイターズ</t>
  </si>
  <si>
    <t>Ｐｃｈａｎｓ</t>
  </si>
  <si>
    <t>ＧＴＯ☆ＡＳＵＣＯＭＥ</t>
  </si>
  <si>
    <t>白二ビクトリー</t>
  </si>
  <si>
    <t>東仙LSファイターズ</t>
  </si>
  <si>
    <t>杉小キャイーンブラザーズ</t>
  </si>
  <si>
    <t>ソウルチャレンジャー</t>
  </si>
  <si>
    <t>月見レッドアーマーズ</t>
  </si>
  <si>
    <t>館ジャングルー</t>
  </si>
  <si>
    <t>ドルフィンズ二葉</t>
  </si>
  <si>
    <t>荒町朝練ファイターズＡ</t>
  </si>
  <si>
    <t>松原エンデバーズＥＸ</t>
  </si>
  <si>
    <t>須賀川ゴシラキッズＤＢＣ</t>
  </si>
  <si>
    <t>松陵ヤンキーズ</t>
  </si>
  <si>
    <t>アルバルクキッズ　ＥＸ</t>
  </si>
  <si>
    <t>ドルフィンズ小枝</t>
  </si>
  <si>
    <t>新鶴ファイターズＪr</t>
  </si>
  <si>
    <t>白二ビクトリージュニア　</t>
  </si>
  <si>
    <t>白二ビクトリージュニア</t>
  </si>
  <si>
    <t>杉小ｷｬｲｰﾝﾌﾞﾗｻﾞｰｽﾞＸ</t>
  </si>
  <si>
    <t>いいたて草野ガッツ</t>
  </si>
  <si>
    <t>台原アタッカーズ</t>
  </si>
  <si>
    <t>いいたて草野ジュニア</t>
  </si>
  <si>
    <t>ＷＡＮＯジュニア</t>
  </si>
  <si>
    <t>杉小キャイーンフラワーズ</t>
  </si>
  <si>
    <t>輪乃夢゛</t>
  </si>
  <si>
    <t>輪乃夢゛</t>
  </si>
  <si>
    <t>館こまち</t>
  </si>
  <si>
    <t>館こまち</t>
  </si>
  <si>
    <t>杉小キャイーンシスターズ</t>
  </si>
  <si>
    <t>杉小キャイーンシスターズ</t>
  </si>
  <si>
    <t>飯舘草野オールスターズ</t>
  </si>
  <si>
    <t>飯舘草野オールスターズ</t>
  </si>
  <si>
    <t>Ｐｃｈａｎｓ　ＲＳ</t>
  </si>
  <si>
    <t>アルバルクキッズ</t>
  </si>
  <si>
    <t>松原エンデバーズＥＸ</t>
  </si>
  <si>
    <t>アルバルクキッズ　ＥＸ</t>
  </si>
  <si>
    <t>新鶴ファイターズＪr</t>
  </si>
  <si>
    <t>いいたて草野ジュニア</t>
  </si>
  <si>
    <t>杉小キャイーンシスターズ</t>
  </si>
  <si>
    <t>本宮ドッジボールスポーツ少年団</t>
  </si>
  <si>
    <t>ソウルチャレンジャー</t>
  </si>
  <si>
    <t>Ｐｃｈａｎｓ</t>
  </si>
  <si>
    <t>Ｄ②</t>
  </si>
  <si>
    <t>Ｃ⑪</t>
  </si>
  <si>
    <t>Ｍリーグ１位</t>
  </si>
  <si>
    <t>Ｍリーグ２位</t>
  </si>
  <si>
    <t>Ｍリーグ３位</t>
  </si>
  <si>
    <t>Ｎリーグ１位</t>
  </si>
  <si>
    <t>Ｎリーグ２位</t>
  </si>
  <si>
    <t>Ｎリーグ３位</t>
  </si>
  <si>
    <t>原小ファイターズ</t>
  </si>
  <si>
    <t>松陵ヤンキーズ</t>
  </si>
  <si>
    <t>栗生ファイターズ</t>
  </si>
  <si>
    <t>台原レイカーズ</t>
  </si>
  <si>
    <t>岩沼西ファイターズ</t>
  </si>
  <si>
    <t>月見レッドアーマーズ</t>
  </si>
  <si>
    <t>館ジャングルー</t>
  </si>
  <si>
    <t>東仙LSファイターズ</t>
  </si>
  <si>
    <t>杉小キャイーンブラザーズ</t>
  </si>
  <si>
    <t>Ｐｃｈａｎｓ</t>
  </si>
  <si>
    <t>ソウルチャレンジャー</t>
  </si>
  <si>
    <t>福島県</t>
  </si>
  <si>
    <t>台原アタッカーズ</t>
  </si>
  <si>
    <t>◎出場チーム一覧　（登録順）</t>
  </si>
  <si>
    <t>県名</t>
  </si>
  <si>
    <t>宮城県</t>
  </si>
  <si>
    <t>福島県</t>
  </si>
  <si>
    <t>（小学生オープンの部）</t>
  </si>
  <si>
    <t>（小学生チャレンジの部）</t>
  </si>
  <si>
    <t>アルバルクキッズ</t>
  </si>
  <si>
    <t>ＧＴＯ☆ＡＳＵＣＯＭＥ</t>
  </si>
  <si>
    <t>アルバルクキッズ　ＥＸ</t>
  </si>
  <si>
    <t>☆参加１２チーム（登録順）</t>
  </si>
  <si>
    <t>☆参加６チーム（登録順）</t>
  </si>
  <si>
    <t>荒町朝練母魂（ままたま）</t>
  </si>
  <si>
    <t>飯舘草野オールスターズ</t>
  </si>
  <si>
    <t>杉小キャイーンシスターズ</t>
  </si>
  <si>
    <t>杉小キャイーンフラワーズ</t>
  </si>
  <si>
    <t>館こまち</t>
  </si>
  <si>
    <t>輪乃夢゛</t>
  </si>
  <si>
    <t>　仙台カップ　小学生ドッジボール大会</t>
  </si>
  <si>
    <t>いいたて草野ガッツ</t>
  </si>
  <si>
    <t>いいたて草野ジュニア</t>
  </si>
  <si>
    <t>館スカイファイターズ</t>
  </si>
  <si>
    <t>杉小ｷｬｲｰﾝﾌﾞﾗｻﾞｰｽﾞＸ</t>
  </si>
  <si>
    <t>ドルフィンズ小枝</t>
  </si>
  <si>
    <t>ＷＡＮＯジュニア</t>
  </si>
  <si>
    <t>白二ビクトリージュニア　</t>
  </si>
  <si>
    <t>新鶴ファイターズＪr</t>
  </si>
  <si>
    <t>Ｂ⑥</t>
  </si>
  <si>
    <t>Ａ③</t>
  </si>
  <si>
    <t>Ａ⑩</t>
  </si>
  <si>
    <t>Ｂ⑨</t>
  </si>
  <si>
    <t>Ｂ③</t>
  </si>
  <si>
    <t>Ａ⑧</t>
  </si>
  <si>
    <t>Ｂ⑦</t>
  </si>
  <si>
    <t>Ａ④</t>
  </si>
  <si>
    <t>Gリーグ</t>
  </si>
  <si>
    <t>Iリーグ</t>
  </si>
  <si>
    <t>Jリーグ</t>
  </si>
  <si>
    <t>Dリーグ</t>
  </si>
  <si>
    <t>Eリーグ</t>
  </si>
  <si>
    <t>Fリーグ</t>
  </si>
  <si>
    <t>Hリーグ</t>
  </si>
  <si>
    <t>（一般女子の部）</t>
  </si>
  <si>
    <t>◎（一般女子の部）予選リーグ</t>
  </si>
  <si>
    <t>Ｈリーグ</t>
  </si>
  <si>
    <t>Aリーグ</t>
  </si>
  <si>
    <t>Ｂ⑪</t>
  </si>
  <si>
    <t>岩手県</t>
  </si>
  <si>
    <t>☆参加２４チーム（登録順）</t>
  </si>
  <si>
    <t>Ｋリーグ２位</t>
  </si>
  <si>
    <t>Ｌリーグ１位</t>
  </si>
  <si>
    <t>Ｌリーグ３位</t>
  </si>
  <si>
    <t>Ｌリーグ２位</t>
  </si>
  <si>
    <t>ﾁｬﾚﾝｼﾞの部　決勝トーナメント</t>
  </si>
  <si>
    <t>一般女子の部　決勝トーナメント</t>
  </si>
  <si>
    <t>Kリーグ</t>
  </si>
  <si>
    <t>Kリーグ</t>
  </si>
  <si>
    <t>Lリーグ</t>
  </si>
  <si>
    <t>Ｎリーグ</t>
  </si>
  <si>
    <t>（チャレンジの部）</t>
  </si>
  <si>
    <t>Ｃ⑧</t>
  </si>
  <si>
    <t>Ｃ⑨</t>
  </si>
  <si>
    <t>Ｃ⑩</t>
  </si>
  <si>
    <t>Lリーグ</t>
  </si>
  <si>
    <t>Mリーグ</t>
  </si>
  <si>
    <t>Nリーグ</t>
  </si>
  <si>
    <t>Ｄ①</t>
  </si>
  <si>
    <t>負</t>
  </si>
  <si>
    <t>勝点</t>
  </si>
  <si>
    <t>人数</t>
  </si>
  <si>
    <t>順位</t>
  </si>
  <si>
    <t>内</t>
  </si>
  <si>
    <t>Bリーグ</t>
  </si>
  <si>
    <t>外</t>
  </si>
  <si>
    <t>Cリーグ</t>
  </si>
  <si>
    <t>◎（オープンの部）予選リーグ</t>
  </si>
  <si>
    <t>◎（チャレンジの部）予選リーグ</t>
  </si>
  <si>
    <t>Ｃ①</t>
  </si>
  <si>
    <t>Ｃ②</t>
  </si>
  <si>
    <t>Ｇリーグ２位</t>
  </si>
  <si>
    <t>Ｈリーグ２位</t>
  </si>
  <si>
    <t>Ｆリーグ２位</t>
  </si>
  <si>
    <t>Ｄリーグ</t>
  </si>
  <si>
    <t>Ｃ③</t>
  </si>
  <si>
    <t>-</t>
  </si>
  <si>
    <t>（オープンの部）</t>
  </si>
  <si>
    <t>Ｃリーグ</t>
  </si>
  <si>
    <t>Ｅリーグ</t>
  </si>
  <si>
    <t>Ｆリーグ</t>
  </si>
  <si>
    <t>Ｇリーグ</t>
  </si>
  <si>
    <t>Ｉリーグ</t>
  </si>
  <si>
    <t>Ｊリーグ</t>
  </si>
  <si>
    <t>Ｉリーグ３位</t>
  </si>
  <si>
    <t>Ｉリーグ１位</t>
  </si>
  <si>
    <t>☆　優勝　☆</t>
  </si>
  <si>
    <t>Ｊリーグ２位</t>
  </si>
  <si>
    <t>Ｉリーグ２位</t>
  </si>
  <si>
    <t>Ｋリーグ３位</t>
  </si>
  <si>
    <t>Ｊリーグ１位</t>
  </si>
  <si>
    <t>Ｃ④</t>
  </si>
  <si>
    <t>Ｊリーグ３位</t>
  </si>
  <si>
    <t>Ｋリーグ１位</t>
  </si>
  <si>
    <t>オープンの部　決勝トーナメント</t>
  </si>
  <si>
    <t>Ｇリーグ３位</t>
  </si>
  <si>
    <t>Ｃ⑤</t>
  </si>
  <si>
    <t>Ｃ⑥</t>
  </si>
  <si>
    <t>Ｃ⑦</t>
  </si>
  <si>
    <t>Ａ⑤</t>
  </si>
  <si>
    <t>Ａ①</t>
  </si>
  <si>
    <t>Ｂ④</t>
  </si>
  <si>
    <t>Ａ⑨</t>
  </si>
  <si>
    <t>Ｂ⑧</t>
  </si>
  <si>
    <t>Ｂ①</t>
  </si>
  <si>
    <t>Ａ⑥</t>
  </si>
  <si>
    <t>Ｂ⑤</t>
  </si>
  <si>
    <t>Ａ②</t>
  </si>
  <si>
    <t>Ａ⑪</t>
  </si>
  <si>
    <t>Ｂ⑩</t>
  </si>
  <si>
    <t>Ｂ②</t>
  </si>
  <si>
    <t>Ａ⑦</t>
  </si>
  <si>
    <t>Ｈリーグ１位</t>
  </si>
  <si>
    <t>Ａリーグ３位</t>
  </si>
  <si>
    <t>Ｂリーグ３位</t>
  </si>
  <si>
    <t>Ｃリーグ３位</t>
  </si>
  <si>
    <t>Ｄリーグ３位</t>
  </si>
  <si>
    <t>Ｅリーグ３位</t>
  </si>
  <si>
    <t>Ｆリーグ３位</t>
  </si>
  <si>
    <t>Ｈリーグ３位</t>
  </si>
  <si>
    <t>大衡ファイターズ</t>
  </si>
  <si>
    <t>Ｂリーグ１位</t>
  </si>
  <si>
    <t>-</t>
  </si>
  <si>
    <t>勝</t>
  </si>
  <si>
    <t>-</t>
  </si>
  <si>
    <t>分</t>
  </si>
  <si>
    <t>-</t>
  </si>
  <si>
    <t>リーグ名</t>
  </si>
  <si>
    <t>チーム名</t>
  </si>
  <si>
    <t>Ａリーグ</t>
  </si>
  <si>
    <t>Ｂリーグ</t>
  </si>
  <si>
    <t>Ａリーグ１位</t>
  </si>
  <si>
    <t>Ａリーグ２位</t>
  </si>
  <si>
    <t>Ｂリーグ２位</t>
  </si>
  <si>
    <t>Ｃリーグ１位</t>
  </si>
  <si>
    <t>Ｃリーグ２位</t>
  </si>
  <si>
    <t>Ｄリーグ１位</t>
  </si>
  <si>
    <t>Ｄリーグ２位</t>
  </si>
  <si>
    <t>Ｅリーグ１位</t>
  </si>
  <si>
    <t>Ｅリーグ２位</t>
  </si>
  <si>
    <t>Ｆリーグ１位</t>
  </si>
  <si>
    <t>Ｇリーグ１位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</si>
</sst>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[&lt;=999]000;[&lt;=99999]000\-00;000\-0000"/>
    <numFmt numFmtId="190" formatCode="[DBNum3][$-411]0"/>
    <numFmt numFmtId="191" formatCode="#,##0_);[Red]\(#,##0\)"/>
    <numFmt numFmtId="192" formatCode="[$-F400]h:mm:ss\ AM/PM"/>
    <numFmt numFmtId="193" formatCode="0_ "/>
    <numFmt numFmtId="194" formatCode="0.E+00"/>
    <numFmt numFmtId="195" formatCode="#,##0_ "/>
    <numFmt numFmtId="196" formatCode="m/d"/>
    <numFmt numFmtId="197" formatCode="#,##0_ ;[Red]\-#,##0\ "/>
  </numFmts>
  <fonts count="2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i/>
      <sz val="18"/>
      <name val="ＭＳ Ｐゴシック"/>
      <family val="3"/>
    </font>
    <font>
      <sz val="20"/>
      <name val="明朝"/>
      <family val="1"/>
    </font>
    <font>
      <b/>
      <sz val="18"/>
      <name val="ＭＳ Ｐゴシック"/>
      <family val="3"/>
    </font>
    <font>
      <sz val="18"/>
      <name val="明朝"/>
      <family val="1"/>
    </font>
    <font>
      <sz val="6"/>
      <name val="明朝"/>
      <family val="1"/>
    </font>
    <font>
      <sz val="20"/>
      <name val="HGSｺﾞｼｯｸE"/>
      <family val="3"/>
    </font>
    <font>
      <b/>
      <sz val="22"/>
      <name val="ＭＳ Ｐゴシック"/>
      <family val="3"/>
    </font>
    <font>
      <i/>
      <sz val="16"/>
      <name val="ＭＳ Ｐゴシック"/>
      <family val="3"/>
    </font>
    <font>
      <sz val="16"/>
      <name val="HGｺﾞｼｯｸE"/>
      <family val="3"/>
    </font>
    <font>
      <i/>
      <sz val="14"/>
      <name val="ＭＳ Ｐゴシック"/>
      <family val="3"/>
    </font>
    <font>
      <i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38" fontId="7" fillId="0" borderId="0" xfId="17" applyBorder="1" applyAlignment="1">
      <alignment horizont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49" fontId="12" fillId="0" borderId="0" xfId="1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NumberFormat="1" applyFont="1" applyBorder="1" applyAlignment="1">
      <alignment/>
    </xf>
    <xf numFmtId="0" fontId="10" fillId="0" borderId="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6" fillId="0" borderId="4" xfId="0" applyFont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6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0" borderId="8" xfId="0" applyNumberForma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NumberFormat="1" applyAlignment="1">
      <alignment/>
    </xf>
    <xf numFmtId="0" fontId="1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7" fillId="0" borderId="0" xfId="21" applyFill="1" applyAlignment="1" applyProtection="1">
      <alignment vertical="center"/>
      <protection/>
    </xf>
    <xf numFmtId="0" fontId="7" fillId="0" borderId="11" xfId="21" applyFill="1" applyBorder="1" applyAlignment="1" applyProtection="1">
      <alignment horizontal="distributed" vertical="center"/>
      <protection/>
    </xf>
    <xf numFmtId="0" fontId="7" fillId="0" borderId="12" xfId="21" applyFill="1" applyBorder="1" applyAlignment="1" applyProtection="1">
      <alignment horizontal="distributed" vertical="center"/>
      <protection/>
    </xf>
    <xf numFmtId="0" fontId="7" fillId="0" borderId="13" xfId="21" applyFill="1" applyBorder="1" applyAlignment="1" applyProtection="1">
      <alignment horizontal="distributed" vertical="center"/>
      <protection/>
    </xf>
    <xf numFmtId="0" fontId="7" fillId="0" borderId="0" xfId="21" applyFill="1" applyProtection="1">
      <alignment/>
      <protection/>
    </xf>
    <xf numFmtId="0" fontId="7" fillId="0" borderId="0" xfId="21" applyFill="1" applyBorder="1" applyAlignment="1" applyProtection="1">
      <alignment horizontal="center" vertical="center" wrapText="1"/>
      <protection/>
    </xf>
    <xf numFmtId="0" fontId="7" fillId="0" borderId="0" xfId="21" applyFill="1" applyBorder="1" applyAlignment="1" applyProtection="1">
      <alignment horizontal="center" vertical="center"/>
      <protection/>
    </xf>
    <xf numFmtId="0" fontId="7" fillId="0" borderId="0" xfId="21" applyNumberFormat="1" applyFill="1" applyBorder="1" applyAlignment="1">
      <alignment vertical="center"/>
      <protection/>
    </xf>
    <xf numFmtId="0" fontId="7" fillId="0" borderId="0" xfId="21" applyNumberFormat="1" applyFill="1" applyAlignment="1" applyProtection="1">
      <alignment vertical="center"/>
      <protection/>
    </xf>
    <xf numFmtId="0" fontId="7" fillId="0" borderId="0" xfId="21" applyFill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21" applyBorder="1" applyAlignment="1">
      <alignment horizontal="center" vertical="center"/>
      <protection/>
    </xf>
    <xf numFmtId="0" fontId="0" fillId="0" borderId="14" xfId="0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NumberFormat="1" applyFill="1" applyBorder="1" applyAlignment="1">
      <alignment/>
    </xf>
    <xf numFmtId="0" fontId="23" fillId="0" borderId="0" xfId="22" applyFont="1" applyFill="1" applyBorder="1" applyAlignment="1">
      <alignment horizontal="center" vertical="center"/>
      <protection/>
    </xf>
    <xf numFmtId="0" fontId="7" fillId="0" borderId="0" xfId="22" applyFill="1" applyBorder="1" applyAlignment="1">
      <alignment vertical="center"/>
      <protection/>
    </xf>
    <xf numFmtId="0" fontId="7" fillId="0" borderId="0" xfId="22">
      <alignment/>
      <protection/>
    </xf>
    <xf numFmtId="0" fontId="17" fillId="0" borderId="0" xfId="22" applyFont="1" applyFill="1" applyBorder="1" applyAlignment="1">
      <alignment horizontal="center" vertical="center"/>
      <protection/>
    </xf>
    <xf numFmtId="0" fontId="12" fillId="0" borderId="0" xfId="22" applyFont="1" applyFill="1" applyBorder="1" applyAlignment="1">
      <alignment vertical="center"/>
      <protection/>
    </xf>
    <xf numFmtId="0" fontId="9" fillId="0" borderId="0" xfId="22" applyFont="1" applyFill="1" applyBorder="1" applyAlignment="1">
      <alignment vertical="center"/>
      <protection/>
    </xf>
    <xf numFmtId="0" fontId="7" fillId="0" borderId="0" xfId="22" applyFill="1" applyBorder="1" applyAlignment="1">
      <alignment horizontal="center" vertical="center"/>
      <protection/>
    </xf>
    <xf numFmtId="0" fontId="7" fillId="0" borderId="0" xfId="22" applyFill="1" applyBorder="1" applyAlignment="1">
      <alignment horizontal="right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7" fillId="0" borderId="0" xfId="22" applyFill="1" applyBorder="1" applyAlignment="1">
      <alignment horizontal="left" vertical="center"/>
      <protection/>
    </xf>
    <xf numFmtId="0" fontId="7" fillId="0" borderId="18" xfId="22" applyFill="1" applyBorder="1" applyAlignment="1">
      <alignment vertical="center"/>
      <protection/>
    </xf>
    <xf numFmtId="0" fontId="7" fillId="0" borderId="16" xfId="22" applyFill="1" applyBorder="1" applyAlignment="1">
      <alignment vertical="center"/>
      <protection/>
    </xf>
    <xf numFmtId="0" fontId="7" fillId="0" borderId="23" xfId="22" applyFill="1" applyBorder="1" applyAlignment="1">
      <alignment vertical="center"/>
      <protection/>
    </xf>
    <xf numFmtId="49" fontId="7" fillId="0" borderId="0" xfId="22" applyNumberFormat="1" applyFill="1" applyBorder="1" applyAlignment="1">
      <alignment horizontal="center" vertical="center"/>
      <protection/>
    </xf>
    <xf numFmtId="0" fontId="7" fillId="0" borderId="24" xfId="22" applyFill="1" applyBorder="1" applyAlignment="1">
      <alignment vertical="center"/>
      <protection/>
    </xf>
    <xf numFmtId="49" fontId="15" fillId="0" borderId="0" xfId="22" applyNumberFormat="1" applyFont="1" applyFill="1" applyBorder="1" applyAlignment="1">
      <alignment horizontal="center" vertical="center"/>
      <protection/>
    </xf>
    <xf numFmtId="0" fontId="7" fillId="0" borderId="17" xfId="22" applyFill="1" applyBorder="1" applyAlignment="1">
      <alignment vertical="center"/>
      <protection/>
    </xf>
    <xf numFmtId="0" fontId="7" fillId="0" borderId="25" xfId="22" applyFill="1" applyBorder="1" applyAlignment="1">
      <alignment horizontal="right" vertical="center"/>
      <protection/>
    </xf>
    <xf numFmtId="0" fontId="12" fillId="0" borderId="0" xfId="22" applyFont="1" applyFill="1" applyBorder="1" applyAlignment="1">
      <alignment horizontal="center" vertical="center" wrapText="1"/>
      <protection/>
    </xf>
    <xf numFmtId="0" fontId="9" fillId="0" borderId="26" xfId="22" applyFont="1" applyFill="1" applyBorder="1" applyAlignment="1">
      <alignment vertical="center"/>
      <protection/>
    </xf>
    <xf numFmtId="0" fontId="7" fillId="0" borderId="24" xfId="22" applyFill="1" applyBorder="1" applyAlignment="1">
      <alignment horizontal="center" vertical="center"/>
      <protection/>
    </xf>
    <xf numFmtId="49" fontId="13" fillId="0" borderId="0" xfId="22" applyNumberFormat="1" applyFont="1" applyFill="1" applyBorder="1" applyAlignment="1">
      <alignment horizontal="center" vertical="center"/>
      <protection/>
    </xf>
    <xf numFmtId="0" fontId="7" fillId="0" borderId="27" xfId="22" applyFill="1" applyBorder="1" applyAlignment="1">
      <alignment vertical="center"/>
      <protection/>
    </xf>
    <xf numFmtId="0" fontId="9" fillId="0" borderId="0" xfId="22" applyFont="1" applyFill="1" applyBorder="1" applyAlignment="1">
      <alignment horizontal="right" vertical="center"/>
      <protection/>
    </xf>
    <xf numFmtId="0" fontId="12" fillId="0" borderId="0" xfId="22" applyFont="1" applyFill="1" applyBorder="1" applyAlignment="1">
      <alignment horizontal="right" vertical="center"/>
      <protection/>
    </xf>
    <xf numFmtId="0" fontId="7" fillId="0" borderId="28" xfId="22" applyFill="1" applyBorder="1" applyAlignment="1">
      <alignment vertical="center"/>
      <protection/>
    </xf>
    <xf numFmtId="0" fontId="7" fillId="0" borderId="0" xfId="22" applyNumberFormat="1" applyFill="1" applyBorder="1" applyAlignment="1">
      <alignment horizontal="right" vertical="center"/>
      <protection/>
    </xf>
    <xf numFmtId="0" fontId="9" fillId="0" borderId="0" xfId="22" applyNumberFormat="1" applyFont="1" applyFill="1" applyBorder="1" applyAlignment="1">
      <alignment horizontal="right"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7" fillId="0" borderId="0" xfId="22" applyFill="1" applyBorder="1" applyAlignment="1">
      <alignment horizontal="right" vertical="center" wrapText="1"/>
      <protection/>
    </xf>
    <xf numFmtId="0" fontId="9" fillId="0" borderId="0" xfId="22" applyFont="1" applyFill="1" applyBorder="1" applyAlignment="1">
      <alignment horizontal="left" vertical="center"/>
      <protection/>
    </xf>
    <xf numFmtId="0" fontId="15" fillId="0" borderId="0" xfId="22" applyFont="1" applyFill="1" applyBorder="1" applyAlignment="1">
      <alignment horizontal="center" vertical="center"/>
      <protection/>
    </xf>
    <xf numFmtId="0" fontId="7" fillId="0" borderId="26" xfId="22" applyFill="1" applyBorder="1" applyAlignment="1">
      <alignment vertical="center"/>
      <protection/>
    </xf>
    <xf numFmtId="0" fontId="9" fillId="0" borderId="25" xfId="22" applyFont="1" applyFill="1" applyBorder="1" applyAlignment="1">
      <alignment horizontal="right" vertical="center"/>
      <protection/>
    </xf>
    <xf numFmtId="0" fontId="7" fillId="0" borderId="25" xfId="22" applyFill="1" applyBorder="1" applyAlignment="1">
      <alignment horizontal="left" vertical="center"/>
      <protection/>
    </xf>
    <xf numFmtId="0" fontId="7" fillId="0" borderId="26" xfId="22" applyFill="1" applyBorder="1" applyAlignment="1">
      <alignment horizontal="left" vertical="center"/>
      <protection/>
    </xf>
    <xf numFmtId="0" fontId="9" fillId="0" borderId="15" xfId="22" applyFont="1" applyFill="1" applyBorder="1" applyAlignment="1">
      <alignment horizontal="right" vertical="center"/>
      <protection/>
    </xf>
    <xf numFmtId="0" fontId="9" fillId="0" borderId="26" xfId="22" applyFont="1" applyFill="1" applyBorder="1" applyAlignment="1">
      <alignment horizontal="right" vertical="center"/>
      <protection/>
    </xf>
    <xf numFmtId="0" fontId="7" fillId="0" borderId="26" xfId="22" applyFill="1" applyBorder="1" applyAlignment="1">
      <alignment horizontal="right" vertical="center"/>
      <protection/>
    </xf>
    <xf numFmtId="0" fontId="7" fillId="2" borderId="0" xfId="0" applyFont="1" applyFill="1" applyBorder="1" applyAlignment="1">
      <alignment wrapText="1"/>
    </xf>
    <xf numFmtId="0" fontId="0" fillId="0" borderId="24" xfId="0" applyBorder="1" applyAlignment="1">
      <alignment/>
    </xf>
    <xf numFmtId="0" fontId="7" fillId="0" borderId="0" xfId="22" applyBorder="1" applyAlignment="1">
      <alignment vertical="center"/>
      <protection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0" fillId="0" borderId="32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0" fillId="0" borderId="35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12" fillId="2" borderId="29" xfId="0" applyFont="1" applyFill="1" applyBorder="1" applyAlignment="1">
      <alignment wrapText="1"/>
    </xf>
    <xf numFmtId="0" fontId="12" fillId="2" borderId="30" xfId="0" applyFont="1" applyFill="1" applyBorder="1" applyAlignment="1">
      <alignment wrapText="1"/>
    </xf>
    <xf numFmtId="0" fontId="12" fillId="2" borderId="31" xfId="0" applyFont="1" applyFill="1" applyBorder="1" applyAlignment="1">
      <alignment wrapText="1"/>
    </xf>
    <xf numFmtId="0" fontId="12" fillId="2" borderId="36" xfId="0" applyFont="1" applyFill="1" applyBorder="1" applyAlignment="1">
      <alignment wrapText="1"/>
    </xf>
    <xf numFmtId="0" fontId="12" fillId="2" borderId="37" xfId="0" applyFont="1" applyFill="1" applyBorder="1" applyAlignment="1">
      <alignment wrapText="1"/>
    </xf>
    <xf numFmtId="0" fontId="12" fillId="2" borderId="38" xfId="0" applyFont="1" applyFill="1" applyBorder="1" applyAlignment="1">
      <alignment wrapText="1"/>
    </xf>
    <xf numFmtId="0" fontId="7" fillId="0" borderId="15" xfId="17" applyNumberFormat="1" applyFont="1" applyFill="1" applyBorder="1" applyAlignment="1">
      <alignment/>
    </xf>
    <xf numFmtId="0" fontId="12" fillId="2" borderId="0" xfId="0" applyFont="1" applyFill="1" applyBorder="1" applyAlignment="1">
      <alignment wrapText="1"/>
    </xf>
    <xf numFmtId="0" fontId="7" fillId="0" borderId="32" xfId="17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0" xfId="0" applyFont="1" applyBorder="1" applyAlignment="1">
      <alignment horizontal="left" vertical="center"/>
    </xf>
    <xf numFmtId="0" fontId="26" fillId="0" borderId="0" xfId="23" applyFont="1" applyBorder="1" applyAlignment="1">
      <alignment horizontal="left"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7" fillId="0" borderId="3" xfId="23" applyFont="1" applyBorder="1" applyAlignment="1">
      <alignment horizontal="center" vertical="center"/>
      <protection/>
    </xf>
    <xf numFmtId="0" fontId="7" fillId="0" borderId="44" xfId="23" applyNumberFormat="1" applyFont="1" applyBorder="1" applyAlignment="1">
      <alignment horizontal="center" vertical="center"/>
      <protection/>
    </xf>
    <xf numFmtId="0" fontId="7" fillId="0" borderId="45" xfId="23" applyNumberFormat="1" applyFont="1" applyFill="1" applyBorder="1" applyAlignment="1">
      <alignment horizontal="right" vertical="center"/>
      <protection/>
    </xf>
    <xf numFmtId="0" fontId="7" fillId="0" borderId="46" xfId="23" applyFont="1" applyBorder="1" applyAlignment="1">
      <alignment horizontal="center" vertical="center"/>
      <protection/>
    </xf>
    <xf numFmtId="0" fontId="7" fillId="0" borderId="47" xfId="23" applyFont="1" applyBorder="1" applyAlignment="1">
      <alignment horizontal="center" vertical="center"/>
      <protection/>
    </xf>
    <xf numFmtId="0" fontId="7" fillId="0" borderId="48" xfId="23" applyNumberFormat="1" applyFont="1" applyFill="1" applyBorder="1" applyAlignment="1">
      <alignment horizontal="right" vertical="center"/>
      <protection/>
    </xf>
    <xf numFmtId="0" fontId="7" fillId="0" borderId="45" xfId="17" applyNumberFormat="1" applyFont="1" applyFill="1" applyBorder="1" applyAlignment="1">
      <alignment vertical="center"/>
    </xf>
    <xf numFmtId="0" fontId="7" fillId="0" borderId="45" xfId="23" applyNumberFormat="1" applyFont="1" applyBorder="1" applyAlignment="1">
      <alignment vertical="center"/>
      <protection/>
    </xf>
    <xf numFmtId="0" fontId="7" fillId="0" borderId="48" xfId="17" applyNumberFormat="1" applyFont="1" applyBorder="1" applyAlignment="1">
      <alignment vertical="center"/>
    </xf>
    <xf numFmtId="0" fontId="7" fillId="0" borderId="49" xfId="23" applyNumberFormat="1" applyFont="1" applyBorder="1" applyAlignment="1">
      <alignment vertical="center"/>
      <protection/>
    </xf>
    <xf numFmtId="0" fontId="7" fillId="0" borderId="0" xfId="23" applyFont="1" applyBorder="1" applyAlignment="1">
      <alignment horizontal="right" vertical="center"/>
      <protection/>
    </xf>
    <xf numFmtId="0" fontId="7" fillId="0" borderId="0" xfId="23" applyNumberFormat="1" applyFont="1" applyBorder="1" applyAlignment="1">
      <alignment horizontal="right" vertical="center"/>
      <protection/>
    </xf>
    <xf numFmtId="0" fontId="7" fillId="0" borderId="0" xfId="23" applyFont="1" applyBorder="1" applyAlignment="1">
      <alignment horizontal="left" vertical="center"/>
      <protection/>
    </xf>
    <xf numFmtId="0" fontId="7" fillId="0" borderId="28" xfId="23" applyNumberFormat="1" applyFont="1" applyFill="1" applyBorder="1" applyAlignment="1">
      <alignment horizontal="right" vertical="center"/>
      <protection/>
    </xf>
    <xf numFmtId="0" fontId="7" fillId="0" borderId="50" xfId="23" applyFont="1" applyBorder="1" applyAlignment="1">
      <alignment horizontal="center" vertical="center"/>
      <protection/>
    </xf>
    <xf numFmtId="0" fontId="7" fillId="0" borderId="51" xfId="23" applyNumberFormat="1" applyFont="1" applyBorder="1" applyAlignment="1">
      <alignment vertical="center"/>
      <protection/>
    </xf>
    <xf numFmtId="0" fontId="7" fillId="0" borderId="52" xfId="23" applyFont="1" applyBorder="1" applyAlignment="1">
      <alignment horizontal="center" vertical="center"/>
      <protection/>
    </xf>
    <xf numFmtId="0" fontId="7" fillId="0" borderId="48" xfId="23" applyNumberFormat="1" applyFont="1" applyBorder="1" applyAlignment="1">
      <alignment vertical="center"/>
      <protection/>
    </xf>
    <xf numFmtId="0" fontId="7" fillId="0" borderId="28" xfId="23" applyNumberFormat="1" applyFont="1" applyBorder="1" applyAlignment="1">
      <alignment vertical="center"/>
      <protection/>
    </xf>
    <xf numFmtId="0" fontId="7" fillId="0" borderId="0" xfId="23" applyNumberFormat="1" applyFont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2" borderId="29" xfId="0" applyFont="1" applyFill="1" applyBorder="1" applyAlignment="1">
      <alignment shrinkToFit="1"/>
    </xf>
    <xf numFmtId="0" fontId="7" fillId="0" borderId="0" xfId="22" applyFont="1" applyFill="1" applyBorder="1" applyAlignment="1">
      <alignment horizontal="left" vertical="center"/>
      <protection/>
    </xf>
    <xf numFmtId="0" fontId="17" fillId="0" borderId="0" xfId="23" applyFont="1" applyBorder="1" applyAlignment="1">
      <alignment horizontal="left" vertical="center"/>
      <protection/>
    </xf>
    <xf numFmtId="0" fontId="7" fillId="0" borderId="0" xfId="22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7" fillId="0" borderId="44" xfId="22" applyFill="1" applyBorder="1" applyAlignment="1">
      <alignment vertical="center"/>
      <protection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7" fillId="0" borderId="40" xfId="0" applyFont="1" applyBorder="1" applyAlignment="1">
      <alignment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37" xfId="23" applyFont="1" applyBorder="1" applyAlignment="1">
      <alignment horizontal="center" vertical="center"/>
      <protection/>
    </xf>
    <xf numFmtId="0" fontId="7" fillId="0" borderId="30" xfId="23" applyFont="1" applyBorder="1" applyAlignment="1">
      <alignment horizontal="center" vertical="center"/>
      <protection/>
    </xf>
    <xf numFmtId="0" fontId="7" fillId="0" borderId="23" xfId="22" applyFill="1" applyBorder="1" applyAlignment="1">
      <alignment horizontal="right" vertical="center"/>
      <protection/>
    </xf>
    <xf numFmtId="0" fontId="7" fillId="0" borderId="24" xfId="22" applyFill="1" applyBorder="1" applyAlignment="1">
      <alignment horizontal="right" vertical="center"/>
      <protection/>
    </xf>
    <xf numFmtId="0" fontId="7" fillId="0" borderId="25" xfId="22" applyFill="1" applyBorder="1" applyAlignment="1">
      <alignment vertical="center"/>
      <protection/>
    </xf>
    <xf numFmtId="0" fontId="7" fillId="0" borderId="26" xfId="22" applyFill="1" applyBorder="1" applyAlignment="1">
      <alignment horizontal="center" vertical="center"/>
      <protection/>
    </xf>
    <xf numFmtId="0" fontId="9" fillId="0" borderId="24" xfId="22" applyFont="1" applyFill="1" applyBorder="1" applyAlignment="1">
      <alignment horizontal="right" vertical="center"/>
      <protection/>
    </xf>
    <xf numFmtId="0" fontId="9" fillId="0" borderId="25" xfId="22" applyFont="1" applyFill="1" applyBorder="1" applyAlignment="1">
      <alignment vertical="center"/>
      <protection/>
    </xf>
    <xf numFmtId="0" fontId="7" fillId="0" borderId="55" xfId="22" applyFill="1" applyBorder="1" applyAlignment="1">
      <alignment horizontal="left" vertical="center"/>
      <protection/>
    </xf>
    <xf numFmtId="0" fontId="7" fillId="0" borderId="56" xfId="22" applyFill="1" applyBorder="1" applyAlignment="1">
      <alignment horizontal="right" vertical="center"/>
      <protection/>
    </xf>
    <xf numFmtId="0" fontId="9" fillId="0" borderId="55" xfId="22" applyFont="1" applyFill="1" applyBorder="1" applyAlignment="1">
      <alignment horizontal="right" vertical="center"/>
      <protection/>
    </xf>
    <xf numFmtId="0" fontId="7" fillId="0" borderId="57" xfId="22" applyFill="1" applyBorder="1" applyAlignment="1">
      <alignment horizontal="right" vertical="center"/>
      <protection/>
    </xf>
    <xf numFmtId="0" fontId="9" fillId="0" borderId="58" xfId="22" applyFont="1" applyFill="1" applyBorder="1" applyAlignment="1">
      <alignment horizontal="right" vertical="center"/>
      <protection/>
    </xf>
    <xf numFmtId="0" fontId="7" fillId="0" borderId="58" xfId="22" applyFill="1" applyBorder="1" applyAlignment="1">
      <alignment horizontal="left" vertical="center"/>
      <protection/>
    </xf>
    <xf numFmtId="0" fontId="9" fillId="0" borderId="59" xfId="22" applyFont="1" applyFill="1" applyBorder="1" applyAlignment="1">
      <alignment horizontal="right" vertical="center"/>
      <protection/>
    </xf>
    <xf numFmtId="0" fontId="7" fillId="0" borderId="55" xfId="22" applyFill="1" applyBorder="1" applyAlignment="1">
      <alignment vertical="center"/>
      <protection/>
    </xf>
    <xf numFmtId="0" fontId="7" fillId="0" borderId="60" xfId="22" applyFill="1" applyBorder="1" applyAlignment="1">
      <alignment vertical="center"/>
      <protection/>
    </xf>
    <xf numFmtId="0" fontId="7" fillId="0" borderId="57" xfId="22" applyFill="1" applyBorder="1" applyAlignment="1">
      <alignment vertical="center"/>
      <protection/>
    </xf>
    <xf numFmtId="0" fontId="9" fillId="0" borderId="61" xfId="22" applyFont="1" applyFill="1" applyBorder="1" applyAlignment="1">
      <alignment vertical="center"/>
      <protection/>
    </xf>
    <xf numFmtId="0" fontId="9" fillId="0" borderId="62" xfId="22" applyFont="1" applyFill="1" applyBorder="1" applyAlignment="1">
      <alignment horizontal="right" vertical="center"/>
      <protection/>
    </xf>
    <xf numFmtId="0" fontId="9" fillId="0" borderId="63" xfId="22" applyFont="1" applyFill="1" applyBorder="1" applyAlignment="1">
      <alignment horizontal="right" vertical="center"/>
      <protection/>
    </xf>
    <xf numFmtId="0" fontId="7" fillId="0" borderId="58" xfId="22" applyFill="1" applyBorder="1" applyAlignment="1">
      <alignment horizontal="right" vertical="center"/>
      <protection/>
    </xf>
    <xf numFmtId="0" fontId="7" fillId="0" borderId="60" xfId="22" applyFill="1" applyBorder="1" applyAlignment="1">
      <alignment horizontal="right" vertical="center"/>
      <protection/>
    </xf>
    <xf numFmtId="0" fontId="7" fillId="0" borderId="64" xfId="22" applyFill="1" applyBorder="1" applyAlignment="1">
      <alignment horizontal="left" vertical="center"/>
      <protection/>
    </xf>
    <xf numFmtId="0" fontId="7" fillId="0" borderId="55" xfId="22" applyFill="1" applyBorder="1" applyAlignment="1">
      <alignment horizontal="right" vertical="center"/>
      <protection/>
    </xf>
    <xf numFmtId="0" fontId="7" fillId="0" borderId="18" xfId="21" applyFill="1" applyBorder="1" applyAlignment="1" applyProtection="1">
      <alignment horizontal="center" vertical="center"/>
      <protection/>
    </xf>
    <xf numFmtId="0" fontId="7" fillId="0" borderId="62" xfId="22" applyFill="1" applyBorder="1" applyAlignment="1">
      <alignment horizontal="left" vertical="center"/>
      <protection/>
    </xf>
    <xf numFmtId="0" fontId="7" fillId="0" borderId="61" xfId="22" applyFill="1" applyBorder="1" applyAlignment="1">
      <alignment horizontal="left" vertical="center"/>
      <protection/>
    </xf>
    <xf numFmtId="0" fontId="9" fillId="0" borderId="56" xfId="22" applyFont="1" applyFill="1" applyBorder="1" applyAlignment="1">
      <alignment horizontal="right" vertical="center"/>
      <protection/>
    </xf>
    <xf numFmtId="0" fontId="7" fillId="0" borderId="58" xfId="22" applyFill="1" applyBorder="1" applyAlignment="1">
      <alignment vertical="center"/>
      <protection/>
    </xf>
    <xf numFmtId="0" fontId="7" fillId="0" borderId="59" xfId="22" applyFill="1" applyBorder="1" applyAlignment="1">
      <alignment vertical="center"/>
      <protection/>
    </xf>
    <xf numFmtId="0" fontId="9" fillId="0" borderId="64" xfId="22" applyFont="1" applyFill="1" applyBorder="1" applyAlignment="1">
      <alignment vertical="center"/>
      <protection/>
    </xf>
    <xf numFmtId="0" fontId="9" fillId="0" borderId="57" xfId="22" applyFont="1" applyFill="1" applyBorder="1" applyAlignment="1">
      <alignment horizontal="right" vertical="center"/>
      <protection/>
    </xf>
    <xf numFmtId="0" fontId="7" fillId="0" borderId="61" xfId="22" applyFill="1" applyBorder="1" applyAlignment="1">
      <alignment vertical="center"/>
      <protection/>
    </xf>
    <xf numFmtId="0" fontId="9" fillId="0" borderId="55" xfId="22" applyFont="1" applyFill="1" applyBorder="1" applyAlignment="1">
      <alignment vertical="center"/>
      <protection/>
    </xf>
    <xf numFmtId="0" fontId="7" fillId="0" borderId="56" xfId="22" applyFill="1" applyBorder="1" applyAlignment="1">
      <alignment vertical="center"/>
      <protection/>
    </xf>
    <xf numFmtId="0" fontId="9" fillId="0" borderId="26" xfId="22" applyFont="1" applyFill="1" applyBorder="1" applyAlignment="1">
      <alignment horizontal="center" vertical="center"/>
      <protection/>
    </xf>
    <xf numFmtId="0" fontId="9" fillId="0" borderId="65" xfId="22" applyFont="1" applyFill="1" applyBorder="1" applyAlignment="1">
      <alignment horizontal="center" vertical="center"/>
      <protection/>
    </xf>
    <xf numFmtId="0" fontId="7" fillId="0" borderId="58" xfId="22" applyFill="1" applyBorder="1" applyAlignment="1">
      <alignment horizontal="center" vertical="center"/>
      <protection/>
    </xf>
    <xf numFmtId="0" fontId="7" fillId="0" borderId="63" xfId="22" applyFill="1" applyBorder="1" applyAlignment="1">
      <alignment horizontal="left" vertical="center"/>
      <protection/>
    </xf>
    <xf numFmtId="0" fontId="9" fillId="0" borderId="60" xfId="22" applyFont="1" applyFill="1" applyBorder="1" applyAlignment="1">
      <alignment horizontal="right" vertical="center"/>
      <protection/>
    </xf>
    <xf numFmtId="0" fontId="9" fillId="0" borderId="62" xfId="22" applyFont="1" applyFill="1" applyBorder="1" applyAlignment="1">
      <alignment vertical="center"/>
      <protection/>
    </xf>
    <xf numFmtId="0" fontId="9" fillId="0" borderId="63" xfId="22" applyFont="1" applyFill="1" applyBorder="1" applyAlignment="1">
      <alignment vertical="center"/>
      <protection/>
    </xf>
    <xf numFmtId="0" fontId="7" fillId="0" borderId="65" xfId="22" applyFill="1" applyBorder="1" applyAlignment="1">
      <alignment horizontal="right" vertical="center"/>
      <protection/>
    </xf>
    <xf numFmtId="0" fontId="7" fillId="0" borderId="66" xfId="22" applyFill="1" applyBorder="1" applyAlignment="1">
      <alignment vertical="center"/>
      <protection/>
    </xf>
    <xf numFmtId="0" fontId="0" fillId="0" borderId="55" xfId="0" applyBorder="1" applyAlignment="1">
      <alignment/>
    </xf>
    <xf numFmtId="0" fontId="9" fillId="0" borderId="58" xfId="22" applyFont="1" applyFill="1" applyBorder="1" applyAlignment="1">
      <alignment vertical="center"/>
      <protection/>
    </xf>
    <xf numFmtId="0" fontId="0" fillId="0" borderId="58" xfId="0" applyBorder="1" applyAlignment="1">
      <alignment/>
    </xf>
    <xf numFmtId="0" fontId="9" fillId="0" borderId="62" xfId="22" applyFont="1" applyFill="1" applyBorder="1" applyAlignment="1">
      <alignment horizontal="center" vertical="center"/>
      <protection/>
    </xf>
    <xf numFmtId="0" fontId="9" fillId="0" borderId="58" xfId="22" applyFont="1" applyFill="1" applyBorder="1" applyAlignment="1">
      <alignment horizontal="center" vertical="center"/>
      <protection/>
    </xf>
    <xf numFmtId="0" fontId="7" fillId="0" borderId="67" xfId="22" applyFill="1" applyBorder="1" applyAlignment="1">
      <alignment vertical="center"/>
      <protection/>
    </xf>
    <xf numFmtId="0" fontId="7" fillId="0" borderId="67" xfId="22" applyFill="1" applyBorder="1" applyAlignment="1">
      <alignment horizontal="center" vertical="center"/>
      <protection/>
    </xf>
    <xf numFmtId="0" fontId="7" fillId="0" borderId="62" xfId="22" applyFill="1" applyBorder="1" applyAlignment="1">
      <alignment vertical="center"/>
      <protection/>
    </xf>
    <xf numFmtId="0" fontId="7" fillId="0" borderId="67" xfId="22" applyFill="1" applyBorder="1" applyAlignment="1">
      <alignment horizontal="left" vertical="center"/>
      <protection/>
    </xf>
    <xf numFmtId="0" fontId="7" fillId="0" borderId="67" xfId="22" applyFill="1" applyBorder="1" applyAlignment="1">
      <alignment horizontal="right" vertical="center" wrapText="1"/>
      <protection/>
    </xf>
    <xf numFmtId="0" fontId="7" fillId="0" borderId="68" xfId="22" applyFill="1" applyBorder="1" applyAlignment="1">
      <alignment vertical="center"/>
      <protection/>
    </xf>
    <xf numFmtId="0" fontId="16" fillId="0" borderId="55" xfId="22" applyFont="1" applyFill="1" applyBorder="1" applyAlignment="1">
      <alignment horizontal="center" vertical="center"/>
      <protection/>
    </xf>
    <xf numFmtId="0" fontId="9" fillId="0" borderId="69" xfId="22" applyFont="1" applyFill="1" applyBorder="1" applyAlignment="1">
      <alignment vertical="center"/>
      <protection/>
    </xf>
    <xf numFmtId="0" fontId="7" fillId="0" borderId="70" xfId="22" applyFill="1" applyBorder="1" applyAlignment="1">
      <alignment horizontal="right" vertical="center" wrapText="1"/>
      <protection/>
    </xf>
    <xf numFmtId="0" fontId="0" fillId="0" borderId="26" xfId="0" applyBorder="1" applyAlignment="1">
      <alignment/>
    </xf>
    <xf numFmtId="0" fontId="0" fillId="0" borderId="67" xfId="0" applyBorder="1" applyAlignment="1">
      <alignment/>
    </xf>
    <xf numFmtId="0" fontId="0" fillId="0" borderId="62" xfId="0" applyBorder="1" applyAlignment="1">
      <alignment/>
    </xf>
    <xf numFmtId="0" fontId="4" fillId="0" borderId="62" xfId="0" applyFont="1" applyBorder="1" applyAlignment="1">
      <alignment/>
    </xf>
    <xf numFmtId="0" fontId="9" fillId="0" borderId="0" xfId="0" applyFont="1" applyAlignment="1">
      <alignment/>
    </xf>
    <xf numFmtId="0" fontId="7" fillId="0" borderId="71" xfId="22" applyFill="1" applyBorder="1" applyAlignment="1">
      <alignment vertical="center"/>
      <protection/>
    </xf>
    <xf numFmtId="0" fontId="7" fillId="0" borderId="24" xfId="22" applyFont="1" applyFill="1" applyBorder="1" applyAlignment="1">
      <alignment vertical="center"/>
      <protection/>
    </xf>
    <xf numFmtId="0" fontId="7" fillId="0" borderId="62" xfId="22" applyFont="1" applyFill="1" applyBorder="1" applyAlignment="1">
      <alignment vertical="center"/>
      <protection/>
    </xf>
    <xf numFmtId="0" fontId="7" fillId="0" borderId="23" xfId="21" applyFill="1" applyBorder="1" applyAlignment="1" applyProtection="1">
      <alignment horizontal="center" vertical="center"/>
      <protection/>
    </xf>
    <xf numFmtId="0" fontId="7" fillId="0" borderId="15" xfId="21" applyFill="1" applyBorder="1" applyAlignment="1" applyProtection="1">
      <alignment horizontal="center" vertical="center"/>
      <protection/>
    </xf>
    <xf numFmtId="0" fontId="26" fillId="0" borderId="0" xfId="23" applyFont="1" applyBorder="1" applyAlignment="1">
      <alignment horizontal="left" vertical="center"/>
      <protection/>
    </xf>
    <xf numFmtId="0" fontId="7" fillId="0" borderId="72" xfId="23" applyNumberFormat="1" applyFont="1" applyBorder="1" applyAlignment="1">
      <alignment horizontal="center" vertical="center"/>
      <protection/>
    </xf>
    <xf numFmtId="0" fontId="7" fillId="0" borderId="73" xfId="23" applyBorder="1">
      <alignment/>
      <protection/>
    </xf>
    <xf numFmtId="0" fontId="17" fillId="0" borderId="22" xfId="23" applyFont="1" applyBorder="1" applyAlignment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7" fillId="0" borderId="8" xfId="21" applyFill="1" applyBorder="1" applyAlignment="1" applyProtection="1">
      <alignment horizontal="center" vertical="center"/>
      <protection/>
    </xf>
    <xf numFmtId="0" fontId="7" fillId="0" borderId="10" xfId="21" applyFill="1" applyBorder="1" applyAlignment="1" applyProtection="1">
      <alignment horizontal="center" vertical="center"/>
      <protection/>
    </xf>
    <xf numFmtId="0" fontId="7" fillId="0" borderId="8" xfId="21" applyNumberFormat="1" applyFill="1" applyBorder="1" applyAlignment="1" applyProtection="1">
      <alignment vertical="center" wrapText="1"/>
      <protection/>
    </xf>
    <xf numFmtId="0" fontId="7" fillId="0" borderId="10" xfId="21" applyNumberFormat="1" applyFill="1" applyBorder="1" applyAlignment="1">
      <alignment vertical="center"/>
      <protection/>
    </xf>
    <xf numFmtId="0" fontId="0" fillId="0" borderId="74" xfId="0" applyFill="1" applyBorder="1" applyAlignment="1" applyProtection="1">
      <alignment horizontal="center" vertical="center"/>
      <protection/>
    </xf>
    <xf numFmtId="0" fontId="0" fillId="0" borderId="75" xfId="0" applyFill="1" applyBorder="1" applyAlignment="1" applyProtection="1">
      <alignment horizontal="center" vertical="center"/>
      <protection/>
    </xf>
    <xf numFmtId="0" fontId="7" fillId="0" borderId="17" xfId="21" applyFill="1" applyBorder="1" applyAlignment="1" applyProtection="1">
      <alignment horizontal="center" vertical="center"/>
      <protection/>
    </xf>
    <xf numFmtId="0" fontId="7" fillId="0" borderId="11" xfId="21" applyFill="1" applyBorder="1" applyAlignment="1" applyProtection="1">
      <alignment horizontal="center" vertical="center"/>
      <protection/>
    </xf>
    <xf numFmtId="0" fontId="7" fillId="0" borderId="13" xfId="21" applyFill="1" applyBorder="1" applyAlignment="1" applyProtection="1">
      <alignment horizontal="center" vertical="center"/>
      <protection/>
    </xf>
    <xf numFmtId="0" fontId="7" fillId="0" borderId="10" xfId="21" applyBorder="1" applyAlignment="1">
      <alignment horizontal="center" vertical="center"/>
      <protection/>
    </xf>
    <xf numFmtId="0" fontId="7" fillId="0" borderId="12" xfId="21" applyFill="1" applyBorder="1" applyAlignment="1" applyProtection="1">
      <alignment horizontal="center" vertical="center"/>
      <protection/>
    </xf>
    <xf numFmtId="0" fontId="7" fillId="0" borderId="11" xfId="21" applyFill="1" applyBorder="1" applyAlignment="1" applyProtection="1">
      <alignment horizontal="left"/>
      <protection/>
    </xf>
    <xf numFmtId="0" fontId="7" fillId="0" borderId="13" xfId="21" applyFill="1" applyBorder="1" applyAlignment="1" applyProtection="1">
      <alignment horizontal="left"/>
      <protection/>
    </xf>
    <xf numFmtId="0" fontId="7" fillId="0" borderId="11" xfId="21" applyFont="1" applyFill="1" applyBorder="1" applyAlignment="1" applyProtection="1">
      <alignment horizontal="left"/>
      <protection/>
    </xf>
    <xf numFmtId="0" fontId="7" fillId="0" borderId="8" xfId="21" applyNumberFormat="1" applyFill="1" applyBorder="1" applyAlignment="1" applyProtection="1">
      <alignment vertical="center" shrinkToFit="1"/>
      <protection/>
    </xf>
    <xf numFmtId="0" fontId="7" fillId="0" borderId="10" xfId="21" applyNumberFormat="1" applyFill="1" applyBorder="1" applyAlignment="1">
      <alignment vertical="center" shrinkToFit="1"/>
      <protection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15" xfId="21" applyFont="1" applyFill="1" applyBorder="1" applyAlignment="1" applyProtection="1">
      <alignment horizontal="center" vertical="center"/>
      <protection/>
    </xf>
    <xf numFmtId="0" fontId="27" fillId="0" borderId="27" xfId="22" applyFont="1" applyFill="1" applyBorder="1" applyAlignment="1">
      <alignment vertical="center"/>
      <protection/>
    </xf>
    <xf numFmtId="0" fontId="12" fillId="0" borderId="76" xfId="22" applyFont="1" applyFill="1" applyBorder="1" applyAlignment="1">
      <alignment vertical="center"/>
      <protection/>
    </xf>
    <xf numFmtId="0" fontId="27" fillId="0" borderId="76" xfId="22" applyFont="1" applyFill="1" applyBorder="1" applyAlignment="1">
      <alignment vertical="center"/>
      <protection/>
    </xf>
    <xf numFmtId="0" fontId="27" fillId="0" borderId="77" xfId="22" applyFont="1" applyFill="1" applyBorder="1" applyAlignment="1">
      <alignment vertical="center"/>
      <protection/>
    </xf>
    <xf numFmtId="0" fontId="27" fillId="0" borderId="28" xfId="22" applyFont="1" applyFill="1" applyBorder="1" applyAlignment="1">
      <alignment vertical="center"/>
      <protection/>
    </xf>
    <xf numFmtId="0" fontId="27" fillId="0" borderId="22" xfId="22" applyFont="1" applyFill="1" applyBorder="1" applyAlignment="1">
      <alignment vertical="center"/>
      <protection/>
    </xf>
    <xf numFmtId="0" fontId="27" fillId="0" borderId="50" xfId="22" applyFont="1" applyFill="1" applyBorder="1" applyAlignment="1">
      <alignment vertical="center"/>
      <protection/>
    </xf>
    <xf numFmtId="0" fontId="9" fillId="0" borderId="76" xfId="22" applyFont="1" applyFill="1" applyBorder="1" applyAlignment="1">
      <alignment vertical="center"/>
      <protection/>
    </xf>
    <xf numFmtId="0" fontId="28" fillId="0" borderId="76" xfId="22" applyFont="1" applyFill="1" applyBorder="1" applyAlignment="1">
      <alignment vertical="center"/>
      <protection/>
    </xf>
    <xf numFmtId="0" fontId="28" fillId="0" borderId="77" xfId="22" applyFont="1" applyFill="1" applyBorder="1" applyAlignment="1">
      <alignment vertical="center"/>
      <protection/>
    </xf>
    <xf numFmtId="0" fontId="28" fillId="0" borderId="28" xfId="22" applyFont="1" applyFill="1" applyBorder="1" applyAlignment="1">
      <alignment vertical="center"/>
      <protection/>
    </xf>
    <xf numFmtId="0" fontId="28" fillId="0" borderId="22" xfId="22" applyFont="1" applyFill="1" applyBorder="1" applyAlignment="1">
      <alignment vertical="center"/>
      <protection/>
    </xf>
    <xf numFmtId="0" fontId="28" fillId="0" borderId="50" xfId="22" applyFont="1" applyFill="1" applyBorder="1" applyAlignment="1">
      <alignment vertical="center"/>
      <protection/>
    </xf>
    <xf numFmtId="0" fontId="12" fillId="0" borderId="8" xfId="22" applyFont="1" applyFill="1" applyBorder="1" applyAlignment="1">
      <alignment horizontal="center" vertical="center" wrapText="1"/>
      <protection/>
    </xf>
    <xf numFmtId="0" fontId="12" fillId="0" borderId="10" xfId="22" applyFont="1" applyFill="1" applyBorder="1" applyAlignment="1">
      <alignment horizontal="center" vertical="center" wrapText="1"/>
      <protection/>
    </xf>
    <xf numFmtId="0" fontId="9" fillId="0" borderId="8" xfId="22" applyFont="1" applyFill="1" applyBorder="1" applyAlignment="1">
      <alignment horizontal="center" vertical="center" wrapText="1"/>
      <protection/>
    </xf>
    <xf numFmtId="0" fontId="9" fillId="0" borderId="10" xfId="22" applyFont="1" applyFill="1" applyBorder="1" applyAlignment="1">
      <alignment horizontal="center" vertical="center" wrapText="1"/>
      <protection/>
    </xf>
    <xf numFmtId="0" fontId="23" fillId="0" borderId="0" xfId="22" applyFont="1" applyFill="1" applyBorder="1" applyAlignment="1">
      <alignment horizontal="center" vertical="center"/>
      <protection/>
    </xf>
    <xf numFmtId="0" fontId="7" fillId="0" borderId="0" xfId="22" applyAlignment="1">
      <alignment horizontal="center" vertical="center"/>
      <protection/>
    </xf>
    <xf numFmtId="0" fontId="12" fillId="0" borderId="8" xfId="21" applyNumberFormat="1" applyFont="1" applyFill="1" applyBorder="1" applyAlignment="1" applyProtection="1">
      <alignment horizontal="center" vertical="center" wrapText="1"/>
      <protection/>
    </xf>
    <xf numFmtId="0" fontId="12" fillId="0" borderId="10" xfId="21" applyNumberFormat="1" applyFont="1" applyFill="1" applyBorder="1" applyAlignment="1">
      <alignment horizontal="center" vertical="center"/>
      <protection/>
    </xf>
    <xf numFmtId="0" fontId="11" fillId="0" borderId="27" xfId="22" applyFont="1" applyFill="1" applyBorder="1" applyAlignment="1">
      <alignment horizontal="center" vertical="center" textRotation="255"/>
      <protection/>
    </xf>
    <xf numFmtId="0" fontId="11" fillId="0" borderId="77" xfId="22" applyFont="1" applyFill="1" applyBorder="1" applyAlignment="1">
      <alignment horizontal="center" vertical="center" textRotation="255"/>
      <protection/>
    </xf>
    <xf numFmtId="0" fontId="11" fillId="0" borderId="44" xfId="22" applyFont="1" applyFill="1" applyBorder="1" applyAlignment="1">
      <alignment horizontal="center" vertical="center" textRotation="255"/>
      <protection/>
    </xf>
    <xf numFmtId="0" fontId="11" fillId="0" borderId="67" xfId="22" applyFont="1" applyFill="1" applyBorder="1" applyAlignment="1">
      <alignment horizontal="center" vertical="center" textRotation="255"/>
      <protection/>
    </xf>
    <xf numFmtId="0" fontId="7" fillId="0" borderId="44" xfId="22" applyBorder="1" applyAlignment="1">
      <alignment vertical="center"/>
      <protection/>
    </xf>
    <xf numFmtId="0" fontId="7" fillId="0" borderId="67" xfId="22" applyBorder="1" applyAlignment="1">
      <alignment vertical="center"/>
      <protection/>
    </xf>
    <xf numFmtId="0" fontId="7" fillId="0" borderId="28" xfId="22" applyBorder="1" applyAlignment="1">
      <alignment vertical="center"/>
      <protection/>
    </xf>
    <xf numFmtId="0" fontId="7" fillId="0" borderId="50" xfId="22" applyBorder="1" applyAlignment="1">
      <alignment vertical="center"/>
      <protection/>
    </xf>
    <xf numFmtId="0" fontId="18" fillId="0" borderId="76" xfId="22" applyFont="1" applyFill="1" applyBorder="1" applyAlignment="1">
      <alignment horizontal="center" vertical="center"/>
      <protection/>
    </xf>
    <xf numFmtId="0" fontId="7" fillId="0" borderId="76" xfId="22" applyBorder="1" applyAlignment="1">
      <alignment horizontal="center" vertical="center"/>
      <protection/>
    </xf>
    <xf numFmtId="0" fontId="7" fillId="0" borderId="77" xfId="22" applyBorder="1" applyAlignment="1">
      <alignment horizontal="center" vertical="center"/>
      <protection/>
    </xf>
    <xf numFmtId="0" fontId="7" fillId="0" borderId="22" xfId="22" applyBorder="1" applyAlignment="1">
      <alignment horizontal="center" vertical="center"/>
      <protection/>
    </xf>
    <xf numFmtId="0" fontId="7" fillId="0" borderId="50" xfId="22" applyBorder="1" applyAlignment="1">
      <alignment horizontal="center" vertical="center"/>
      <protection/>
    </xf>
    <xf numFmtId="0" fontId="7" fillId="0" borderId="76" xfId="22" applyFill="1" applyBorder="1" applyAlignment="1">
      <alignment vertical="center"/>
      <protection/>
    </xf>
    <xf numFmtId="0" fontId="18" fillId="0" borderId="76" xfId="22" applyFont="1" applyFill="1" applyBorder="1" applyAlignment="1">
      <alignment vertical="center"/>
      <protection/>
    </xf>
    <xf numFmtId="0" fontId="18" fillId="0" borderId="77" xfId="22" applyFont="1" applyFill="1" applyBorder="1" applyAlignment="1">
      <alignment vertical="center"/>
      <protection/>
    </xf>
    <xf numFmtId="0" fontId="18" fillId="0" borderId="28" xfId="22" applyFont="1" applyFill="1" applyBorder="1" applyAlignment="1">
      <alignment vertical="center"/>
      <protection/>
    </xf>
    <xf numFmtId="0" fontId="18" fillId="0" borderId="22" xfId="22" applyFont="1" applyFill="1" applyBorder="1" applyAlignment="1">
      <alignment vertical="center"/>
      <protection/>
    </xf>
    <xf numFmtId="0" fontId="18" fillId="0" borderId="50" xfId="22" applyFont="1" applyFill="1" applyBorder="1" applyAlignment="1">
      <alignment vertical="center"/>
      <protection/>
    </xf>
    <xf numFmtId="0" fontId="25" fillId="0" borderId="27" xfId="22" applyFont="1" applyFill="1" applyBorder="1" applyAlignment="1">
      <alignment horizontal="center" vertical="center"/>
      <protection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7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24" fillId="0" borderId="0" xfId="0" applyFont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5モールカップ大会" xfId="21"/>
    <cellStyle name="標準_H19年春大会トーナメント" xfId="22"/>
    <cellStyle name="標準_参考2005モールカップ大会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114300</xdr:rowOff>
    </xdr:from>
    <xdr:to>
      <xdr:col>0</xdr:col>
      <xdr:colOff>0</xdr:colOff>
      <xdr:row>59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0" y="15754350"/>
          <a:ext cx="0" cy="76200"/>
        </a:xfrm>
        <a:prstGeom prst="hea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F6" sqref="F6"/>
    </sheetView>
  </sheetViews>
  <sheetFormatPr defaultColWidth="8.796875" defaultRowHeight="21" customHeight="1"/>
  <cols>
    <col min="1" max="1" width="5.69921875" style="132" bestFit="1" customWidth="1"/>
    <col min="2" max="2" width="27.59765625" style="133" customWidth="1"/>
    <col min="3" max="3" width="9" style="120" customWidth="1"/>
    <col min="4" max="4" width="6.09765625" style="120" customWidth="1"/>
    <col min="5" max="5" width="5.3984375" style="120" customWidth="1"/>
    <col min="6" max="6" width="27.69921875" style="120" customWidth="1"/>
    <col min="7" max="16384" width="9" style="120" customWidth="1"/>
  </cols>
  <sheetData>
    <row r="1" spans="1:7" ht="23.25" customHeight="1">
      <c r="A1" s="227" t="s">
        <v>131</v>
      </c>
      <c r="B1" s="227"/>
      <c r="C1" s="227"/>
      <c r="D1" s="227"/>
      <c r="E1" s="227"/>
      <c r="F1" s="227"/>
      <c r="G1" s="227"/>
    </row>
    <row r="2" spans="1:7" ht="20.25" customHeight="1">
      <c r="A2" s="227"/>
      <c r="B2" s="227"/>
      <c r="C2" s="227"/>
      <c r="D2" s="227"/>
      <c r="E2" s="227"/>
      <c r="F2" s="227"/>
      <c r="G2" s="227"/>
    </row>
    <row r="3" spans="1:7" ht="20.25" customHeight="1">
      <c r="A3" s="119"/>
      <c r="B3" s="119"/>
      <c r="C3" s="119"/>
      <c r="D3" s="119"/>
      <c r="E3" s="119"/>
      <c r="F3" s="119"/>
      <c r="G3" s="119"/>
    </row>
    <row r="4" spans="1:7" ht="20.25" customHeight="1" thickBot="1">
      <c r="A4" s="230" t="s">
        <v>135</v>
      </c>
      <c r="B4" s="230"/>
      <c r="C4" s="119"/>
      <c r="D4" s="119"/>
      <c r="E4" s="230" t="s">
        <v>136</v>
      </c>
      <c r="F4" s="230"/>
      <c r="G4" s="119"/>
    </row>
    <row r="5" spans="1:8" ht="21" customHeight="1" thickBot="1">
      <c r="A5" s="228" t="s">
        <v>266</v>
      </c>
      <c r="B5" s="229"/>
      <c r="C5" s="121" t="s">
        <v>132</v>
      </c>
      <c r="E5" s="228" t="s">
        <v>266</v>
      </c>
      <c r="F5" s="229"/>
      <c r="G5" s="121" t="s">
        <v>132</v>
      </c>
      <c r="H5" s="122"/>
    </row>
    <row r="6" spans="1:7" ht="21" customHeight="1">
      <c r="A6" s="123">
        <v>1</v>
      </c>
      <c r="B6" s="151" t="s">
        <v>127</v>
      </c>
      <c r="C6" s="124" t="s">
        <v>133</v>
      </c>
      <c r="E6" s="123">
        <v>25</v>
      </c>
      <c r="F6" s="151" t="s">
        <v>100</v>
      </c>
      <c r="G6" s="125" t="s">
        <v>133</v>
      </c>
    </row>
    <row r="7" spans="1:7" ht="21" customHeight="1">
      <c r="A7" s="123">
        <v>2</v>
      </c>
      <c r="B7" s="153" t="s">
        <v>29</v>
      </c>
      <c r="C7" s="124" t="s">
        <v>133</v>
      </c>
      <c r="E7" s="123">
        <v>26</v>
      </c>
      <c r="F7" s="152" t="s">
        <v>130</v>
      </c>
      <c r="G7" s="125" t="s">
        <v>133</v>
      </c>
    </row>
    <row r="8" spans="1:7" ht="21" customHeight="1">
      <c r="A8" s="123">
        <v>3</v>
      </c>
      <c r="B8" s="153" t="s">
        <v>121</v>
      </c>
      <c r="C8" s="124" t="s">
        <v>133</v>
      </c>
      <c r="E8" s="123">
        <v>27</v>
      </c>
      <c r="F8" s="153" t="s">
        <v>119</v>
      </c>
      <c r="G8" s="125" t="s">
        <v>133</v>
      </c>
    </row>
    <row r="9" spans="1:7" ht="21" customHeight="1">
      <c r="A9" s="123">
        <v>4</v>
      </c>
      <c r="B9" s="153" t="s">
        <v>53</v>
      </c>
      <c r="C9" s="125" t="s">
        <v>134</v>
      </c>
      <c r="E9" s="123">
        <v>28</v>
      </c>
      <c r="F9" s="154" t="s">
        <v>55</v>
      </c>
      <c r="G9" s="159" t="s">
        <v>134</v>
      </c>
    </row>
    <row r="10" spans="1:7" ht="21" customHeight="1">
      <c r="A10" s="123">
        <v>5</v>
      </c>
      <c r="B10" s="153" t="s">
        <v>122</v>
      </c>
      <c r="C10" s="124" t="s">
        <v>133</v>
      </c>
      <c r="E10" s="123">
        <v>29</v>
      </c>
      <c r="F10" s="154" t="s">
        <v>150</v>
      </c>
      <c r="G10" s="159" t="s">
        <v>134</v>
      </c>
    </row>
    <row r="11" spans="1:7" ht="21" customHeight="1">
      <c r="A11" s="123">
        <v>6</v>
      </c>
      <c r="B11" s="153" t="s">
        <v>123</v>
      </c>
      <c r="C11" s="124" t="s">
        <v>133</v>
      </c>
      <c r="E11" s="126">
        <v>30</v>
      </c>
      <c r="F11" s="152" t="s">
        <v>151</v>
      </c>
      <c r="G11" s="124" t="s">
        <v>133</v>
      </c>
    </row>
    <row r="12" spans="1:7" ht="21" customHeight="1">
      <c r="A12" s="123">
        <v>7</v>
      </c>
      <c r="B12" s="153" t="s">
        <v>128</v>
      </c>
      <c r="C12" s="125" t="s">
        <v>134</v>
      </c>
      <c r="E12" s="127">
        <v>31</v>
      </c>
      <c r="F12" s="152" t="s">
        <v>152</v>
      </c>
      <c r="G12" s="125" t="s">
        <v>133</v>
      </c>
    </row>
    <row r="13" spans="1:7" ht="21" customHeight="1">
      <c r="A13" s="123">
        <v>8</v>
      </c>
      <c r="B13" s="153" t="s">
        <v>124</v>
      </c>
      <c r="C13" s="124" t="s">
        <v>133</v>
      </c>
      <c r="E13" s="127">
        <v>32</v>
      </c>
      <c r="F13" s="152" t="s">
        <v>139</v>
      </c>
      <c r="G13" s="125" t="s">
        <v>133</v>
      </c>
    </row>
    <row r="14" spans="1:7" ht="21" customHeight="1">
      <c r="A14" s="123">
        <v>9</v>
      </c>
      <c r="B14" s="153" t="s">
        <v>126</v>
      </c>
      <c r="C14" s="124" t="s">
        <v>133</v>
      </c>
      <c r="E14" s="127">
        <v>33</v>
      </c>
      <c r="F14" s="152" t="s">
        <v>153</v>
      </c>
      <c r="G14" s="125" t="s">
        <v>41</v>
      </c>
    </row>
    <row r="15" spans="1:7" ht="21" customHeight="1">
      <c r="A15" s="123">
        <v>10</v>
      </c>
      <c r="B15" s="153" t="s">
        <v>118</v>
      </c>
      <c r="C15" s="125" t="s">
        <v>133</v>
      </c>
      <c r="E15" s="128">
        <v>34</v>
      </c>
      <c r="F15" s="153" t="s">
        <v>52</v>
      </c>
      <c r="G15" s="159" t="s">
        <v>134</v>
      </c>
    </row>
    <row r="16" spans="1:7" ht="21" customHeight="1">
      <c r="A16" s="123">
        <v>11</v>
      </c>
      <c r="B16" s="153" t="s">
        <v>137</v>
      </c>
      <c r="C16" s="125" t="s">
        <v>133</v>
      </c>
      <c r="E16" s="129">
        <v>35</v>
      </c>
      <c r="F16" s="153" t="s">
        <v>155</v>
      </c>
      <c r="G16" s="159" t="s">
        <v>134</v>
      </c>
    </row>
    <row r="17" spans="1:7" ht="21" customHeight="1" thickBot="1">
      <c r="A17" s="123">
        <v>12</v>
      </c>
      <c r="B17" s="153" t="s">
        <v>57</v>
      </c>
      <c r="C17" s="125" t="s">
        <v>133</v>
      </c>
      <c r="E17" s="130">
        <v>36</v>
      </c>
      <c r="F17" s="155" t="s">
        <v>156</v>
      </c>
      <c r="G17" s="158" t="s">
        <v>134</v>
      </c>
    </row>
    <row r="18" spans="1:6" ht="21" customHeight="1">
      <c r="A18" s="123">
        <v>13</v>
      </c>
      <c r="B18" s="153" t="s">
        <v>120</v>
      </c>
      <c r="C18" s="125" t="s">
        <v>133</v>
      </c>
      <c r="E18" s="140"/>
      <c r="F18" s="141"/>
    </row>
    <row r="19" spans="1:7" ht="21" customHeight="1" thickBot="1">
      <c r="A19" s="123">
        <v>14</v>
      </c>
      <c r="B19" s="153" t="s">
        <v>32</v>
      </c>
      <c r="C19" s="125" t="s">
        <v>41</v>
      </c>
      <c r="E19" s="145" t="s">
        <v>172</v>
      </c>
      <c r="F19" s="145"/>
      <c r="G19"/>
    </row>
    <row r="20" spans="1:7" ht="21" customHeight="1">
      <c r="A20" s="123">
        <v>15</v>
      </c>
      <c r="B20" s="153" t="s">
        <v>258</v>
      </c>
      <c r="C20" s="125" t="s">
        <v>133</v>
      </c>
      <c r="E20" s="136">
        <v>37</v>
      </c>
      <c r="F20" s="156" t="s">
        <v>142</v>
      </c>
      <c r="G20" s="137" t="s">
        <v>134</v>
      </c>
    </row>
    <row r="21" spans="1:7" ht="21" customHeight="1">
      <c r="A21" s="123">
        <v>16</v>
      </c>
      <c r="B21" s="153" t="s">
        <v>56</v>
      </c>
      <c r="C21" s="125" t="s">
        <v>133</v>
      </c>
      <c r="E21" s="128">
        <v>38</v>
      </c>
      <c r="F21" s="152" t="s">
        <v>143</v>
      </c>
      <c r="G21" s="125" t="s">
        <v>134</v>
      </c>
    </row>
    <row r="22" spans="1:7" ht="21" customHeight="1">
      <c r="A22" s="123">
        <v>17</v>
      </c>
      <c r="B22" s="153" t="s">
        <v>51</v>
      </c>
      <c r="C22" s="125" t="s">
        <v>134</v>
      </c>
      <c r="E22" s="128">
        <v>39</v>
      </c>
      <c r="F22" s="153" t="s">
        <v>144</v>
      </c>
      <c r="G22" s="125" t="s">
        <v>133</v>
      </c>
    </row>
    <row r="23" spans="1:7" ht="21" customHeight="1">
      <c r="A23" s="123">
        <v>18</v>
      </c>
      <c r="B23" s="153" t="s">
        <v>47</v>
      </c>
      <c r="C23" s="125" t="s">
        <v>177</v>
      </c>
      <c r="E23" s="138">
        <v>40</v>
      </c>
      <c r="F23" s="157" t="s">
        <v>145</v>
      </c>
      <c r="G23" s="125" t="s">
        <v>133</v>
      </c>
    </row>
    <row r="24" spans="1:7" ht="21" customHeight="1">
      <c r="A24" s="123">
        <v>19</v>
      </c>
      <c r="B24" s="153" t="s">
        <v>50</v>
      </c>
      <c r="C24" s="125" t="s">
        <v>134</v>
      </c>
      <c r="E24" s="128">
        <v>41</v>
      </c>
      <c r="F24" s="152" t="s">
        <v>146</v>
      </c>
      <c r="G24" s="125" t="s">
        <v>133</v>
      </c>
    </row>
    <row r="25" spans="1:7" ht="21" customHeight="1" thickBot="1">
      <c r="A25" s="126">
        <v>20</v>
      </c>
      <c r="B25" s="153" t="s">
        <v>54</v>
      </c>
      <c r="C25" s="125" t="s">
        <v>134</v>
      </c>
      <c r="E25" s="139">
        <v>42</v>
      </c>
      <c r="F25" s="155" t="s">
        <v>147</v>
      </c>
      <c r="G25" s="158" t="s">
        <v>134</v>
      </c>
    </row>
    <row r="26" spans="1:7" ht="21" customHeight="1">
      <c r="A26" s="123">
        <v>21</v>
      </c>
      <c r="B26" s="153" t="s">
        <v>49</v>
      </c>
      <c r="C26" s="125" t="s">
        <v>134</v>
      </c>
      <c r="E26"/>
      <c r="F26"/>
      <c r="G26"/>
    </row>
    <row r="27" spans="1:7" ht="21" customHeight="1">
      <c r="A27" s="123">
        <v>22</v>
      </c>
      <c r="B27" s="153" t="s">
        <v>125</v>
      </c>
      <c r="C27" s="125" t="s">
        <v>133</v>
      </c>
      <c r="E27"/>
      <c r="F27"/>
      <c r="G27"/>
    </row>
    <row r="28" spans="1:7" ht="21" customHeight="1">
      <c r="A28" s="123">
        <v>23</v>
      </c>
      <c r="B28" s="153" t="s">
        <v>38</v>
      </c>
      <c r="C28" s="125" t="s">
        <v>134</v>
      </c>
      <c r="E28"/>
      <c r="F28"/>
      <c r="G28"/>
    </row>
    <row r="29" spans="1:7" ht="21" customHeight="1" thickBot="1">
      <c r="A29" s="134">
        <v>24</v>
      </c>
      <c r="B29" s="155" t="s">
        <v>48</v>
      </c>
      <c r="C29" s="135" t="s">
        <v>40</v>
      </c>
      <c r="E29"/>
      <c r="F29"/>
      <c r="G29"/>
    </row>
    <row r="30" spans="1:8" ht="13.5">
      <c r="A30"/>
      <c r="B30"/>
      <c r="C30"/>
      <c r="E30"/>
      <c r="F30"/>
      <c r="G30"/>
      <c r="H30"/>
    </row>
    <row r="31" spans="1:8" ht="21" customHeight="1">
      <c r="A31"/>
      <c r="B31"/>
      <c r="C31"/>
      <c r="E31"/>
      <c r="F31"/>
      <c r="G31"/>
      <c r="H31"/>
    </row>
    <row r="32" spans="1:8" ht="21" customHeight="1">
      <c r="A32"/>
      <c r="B32"/>
      <c r="C32"/>
      <c r="E32"/>
      <c r="F32"/>
      <c r="G32"/>
      <c r="H32"/>
    </row>
    <row r="33" spans="5:8" ht="21" customHeight="1">
      <c r="E33"/>
      <c r="F33"/>
      <c r="G33"/>
      <c r="H33"/>
    </row>
    <row r="35" spans="1:2" ht="21" customHeight="1">
      <c r="A35" s="131"/>
      <c r="B35" s="120"/>
    </row>
    <row r="36" spans="1:2" ht="21" customHeight="1">
      <c r="A36" s="131"/>
      <c r="B36" s="120"/>
    </row>
    <row r="37" spans="1:2" ht="21" customHeight="1">
      <c r="A37" s="131"/>
      <c r="B37" s="120"/>
    </row>
    <row r="38" spans="1:2" ht="21" customHeight="1">
      <c r="A38" s="131"/>
      <c r="B38" s="120"/>
    </row>
    <row r="39" spans="1:2" ht="21" customHeight="1">
      <c r="A39" s="131"/>
      <c r="B39" s="120"/>
    </row>
    <row r="40" spans="1:2" ht="21" customHeight="1">
      <c r="A40" s="131"/>
      <c r="B40" s="120"/>
    </row>
    <row r="41" spans="1:2" ht="21" customHeight="1">
      <c r="A41" s="131"/>
      <c r="B41" s="120"/>
    </row>
    <row r="42" spans="1:2" ht="21" customHeight="1">
      <c r="A42" s="131"/>
      <c r="B42" s="120"/>
    </row>
    <row r="43" spans="1:2" ht="21" customHeight="1">
      <c r="A43" s="131"/>
      <c r="B43" s="120"/>
    </row>
    <row r="44" spans="1:2" ht="21" customHeight="1">
      <c r="A44" s="131"/>
      <c r="B44" s="120"/>
    </row>
    <row r="45" spans="1:2" ht="21" customHeight="1">
      <c r="A45" s="131"/>
      <c r="B45" s="120"/>
    </row>
    <row r="46" spans="1:2" ht="21" customHeight="1">
      <c r="A46" s="131"/>
      <c r="B46" s="120"/>
    </row>
    <row r="47" spans="1:2" ht="21" customHeight="1">
      <c r="A47" s="131"/>
      <c r="B47" s="120"/>
    </row>
    <row r="48" spans="1:2" ht="21" customHeight="1">
      <c r="A48" s="131"/>
      <c r="B48" s="120"/>
    </row>
    <row r="49" spans="1:2" ht="21" customHeight="1">
      <c r="A49" s="131"/>
      <c r="B49" s="120"/>
    </row>
    <row r="50" spans="1:2" ht="21" customHeight="1">
      <c r="A50" s="131"/>
      <c r="B50" s="120"/>
    </row>
    <row r="51" spans="1:2" ht="21" customHeight="1">
      <c r="A51" s="131"/>
      <c r="B51" s="120"/>
    </row>
    <row r="52" spans="1:2" ht="21" customHeight="1">
      <c r="A52" s="131"/>
      <c r="B52" s="120"/>
    </row>
    <row r="53" spans="1:2" ht="21" customHeight="1">
      <c r="A53" s="131"/>
      <c r="B53" s="120"/>
    </row>
    <row r="54" spans="1:2" ht="21" customHeight="1">
      <c r="A54" s="131"/>
      <c r="B54" s="120"/>
    </row>
    <row r="55" spans="1:2" ht="21" customHeight="1">
      <c r="A55" s="131"/>
      <c r="B55" s="120"/>
    </row>
    <row r="56" spans="1:2" ht="21" customHeight="1">
      <c r="A56" s="131"/>
      <c r="B56" s="120"/>
    </row>
    <row r="57" spans="1:2" ht="21" customHeight="1">
      <c r="A57" s="131"/>
      <c r="B57" s="120"/>
    </row>
    <row r="58" spans="1:2" ht="21" customHeight="1">
      <c r="A58" s="131"/>
      <c r="B58" s="120"/>
    </row>
    <row r="59" spans="1:2" ht="21" customHeight="1">
      <c r="A59" s="131"/>
      <c r="B59" s="120"/>
    </row>
    <row r="60" spans="1:2" ht="21" customHeight="1">
      <c r="A60" s="131"/>
      <c r="B60" s="120"/>
    </row>
    <row r="61" spans="1:2" ht="21" customHeight="1">
      <c r="A61" s="131"/>
      <c r="B61" s="120"/>
    </row>
    <row r="62" spans="1:2" ht="21" customHeight="1">
      <c r="A62" s="131"/>
      <c r="B62" s="120"/>
    </row>
    <row r="63" spans="1:2" ht="21" customHeight="1">
      <c r="A63" s="131"/>
      <c r="B63" s="120"/>
    </row>
    <row r="64" spans="1:2" ht="21" customHeight="1">
      <c r="A64" s="131"/>
      <c r="B64" s="120"/>
    </row>
    <row r="65" spans="1:2" ht="21" customHeight="1">
      <c r="A65" s="131"/>
      <c r="B65" s="120"/>
    </row>
  </sheetData>
  <mergeCells count="5">
    <mergeCell ref="A1:G2"/>
    <mergeCell ref="E5:F5"/>
    <mergeCell ref="A5:B5"/>
    <mergeCell ref="A4:B4"/>
    <mergeCell ref="E4:F4"/>
  </mergeCells>
  <printOptions horizontalCentered="1"/>
  <pageMargins left="0.5905511811023623" right="0.1968503937007874" top="1.1811023622047245" bottom="0.3937007874015748" header="0.5118110236220472" footer="0.5118110236220472"/>
  <pageSetup horizontalDpi="600" verticalDpi="600" orientation="portrait" paperSize="9" scale="10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workbookViewId="0" topLeftCell="A25">
      <selection activeCell="X30" sqref="X30"/>
    </sheetView>
  </sheetViews>
  <sheetFormatPr defaultColWidth="8.796875" defaultRowHeight="15" customHeight="1"/>
  <cols>
    <col min="1" max="1" width="3.3984375" style="33" customWidth="1"/>
    <col min="2" max="2" width="26.19921875" style="32" customWidth="1"/>
    <col min="3" max="26" width="2.69921875" style="24" customWidth="1"/>
    <col min="27" max="16384" width="8.8984375" style="24" customWidth="1"/>
  </cols>
  <sheetData>
    <row r="1" spans="1:26" s="2" customFormat="1" ht="30" customHeight="1">
      <c r="A1" s="254" t="s">
        <v>42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6"/>
      <c r="V1" s="256"/>
      <c r="W1" s="256"/>
      <c r="X1" s="256"/>
      <c r="Y1" s="256"/>
      <c r="Z1" s="256"/>
    </row>
    <row r="2" spans="1:26" s="2" customFormat="1" ht="24">
      <c r="A2" s="35" t="s">
        <v>205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3" s="28" customFormat="1" ht="15" customHeight="1">
      <c r="A3" s="251" t="s">
        <v>175</v>
      </c>
      <c r="B3" s="250"/>
      <c r="C3" s="248">
        <f>+A4</f>
        <v>1</v>
      </c>
      <c r="D3" s="248"/>
      <c r="E3" s="246"/>
      <c r="F3" s="245">
        <f>+A6</f>
        <v>2</v>
      </c>
      <c r="G3" s="248"/>
      <c r="H3" s="246"/>
      <c r="I3" s="245">
        <f>+A8</f>
        <v>3</v>
      </c>
      <c r="J3" s="248"/>
      <c r="K3" s="246"/>
      <c r="L3" s="25" t="s">
        <v>261</v>
      </c>
      <c r="M3" s="26" t="s">
        <v>262</v>
      </c>
      <c r="N3" s="26" t="s">
        <v>263</v>
      </c>
      <c r="O3" s="26" t="s">
        <v>264</v>
      </c>
      <c r="P3" s="27" t="s">
        <v>197</v>
      </c>
      <c r="Q3" s="245" t="s">
        <v>198</v>
      </c>
      <c r="R3" s="246"/>
      <c r="S3" s="245" t="s">
        <v>199</v>
      </c>
      <c r="T3" s="248"/>
      <c r="U3" s="246"/>
      <c r="V3" s="245" t="s">
        <v>200</v>
      </c>
      <c r="W3" s="246"/>
    </row>
    <row r="4" spans="1:23" s="28" customFormat="1" ht="15" customHeight="1">
      <c r="A4" s="238">
        <v>1</v>
      </c>
      <c r="B4" s="240" t="str">
        <f>'参加チーム名'!C5</f>
        <v>栗生ファイターズ</v>
      </c>
      <c r="C4" s="242"/>
      <c r="D4" s="242"/>
      <c r="E4" s="243"/>
      <c r="F4" s="231" t="str">
        <f>IF(F5=""," ",IF(F5&gt;H5,"○",IF(F5&lt;H5,"×","△")))</f>
        <v>×</v>
      </c>
      <c r="G4" s="232"/>
      <c r="H4" s="233"/>
      <c r="I4" s="231" t="str">
        <f>IF(I5=""," ",IF(I5&gt;K5,"○",IF(I5&lt;K5,"×","△")))</f>
        <v>×</v>
      </c>
      <c r="J4" s="232"/>
      <c r="K4" s="233"/>
      <c r="L4" s="236">
        <f>IF(F5&gt;H5,1,0)+IF(I5&gt;K5,1,0)</f>
        <v>0</v>
      </c>
      <c r="M4" s="232" t="s">
        <v>260</v>
      </c>
      <c r="N4" s="232">
        <f>IF(F5+H5&gt;0,IF(F5=H5,1,0),0)+IF(I5+K5&gt;0,IF(I5=K5,1,0),0)</f>
        <v>0</v>
      </c>
      <c r="O4" s="232" t="s">
        <v>260</v>
      </c>
      <c r="P4" s="233">
        <f>IF(F5&lt;H5,1,0)+IF(I5&lt;K5,1,0)</f>
        <v>2</v>
      </c>
      <c r="Q4" s="236">
        <f>L4*2+N4*1</f>
        <v>0</v>
      </c>
      <c r="R4" s="233"/>
      <c r="S4" s="39" t="s">
        <v>201</v>
      </c>
      <c r="T4" s="232">
        <f>F5+I5</f>
        <v>9</v>
      </c>
      <c r="U4" s="233"/>
      <c r="V4" s="226">
        <v>3</v>
      </c>
      <c r="W4" s="225"/>
    </row>
    <row r="5" spans="1:23" s="28" customFormat="1" ht="15" customHeight="1">
      <c r="A5" s="239"/>
      <c r="B5" s="241"/>
      <c r="C5" s="242"/>
      <c r="D5" s="242"/>
      <c r="E5" s="243"/>
      <c r="F5" s="40">
        <v>6</v>
      </c>
      <c r="G5" s="40" t="s">
        <v>214</v>
      </c>
      <c r="H5" s="41">
        <v>9</v>
      </c>
      <c r="I5" s="40">
        <v>3</v>
      </c>
      <c r="J5" s="40" t="s">
        <v>214</v>
      </c>
      <c r="K5" s="41">
        <v>11</v>
      </c>
      <c r="L5" s="237"/>
      <c r="M5" s="234"/>
      <c r="N5" s="234"/>
      <c r="O5" s="234"/>
      <c r="P5" s="235"/>
      <c r="Q5" s="237"/>
      <c r="R5" s="235"/>
      <c r="S5" s="42" t="s">
        <v>203</v>
      </c>
      <c r="T5" s="234">
        <f>H5+K5</f>
        <v>20</v>
      </c>
      <c r="U5" s="235"/>
      <c r="V5" s="183"/>
      <c r="W5" s="244"/>
    </row>
    <row r="6" spans="1:23" s="28" customFormat="1" ht="15" customHeight="1">
      <c r="A6" s="238">
        <v>2</v>
      </c>
      <c r="B6" s="240" t="str">
        <f>'参加チーム名'!C6</f>
        <v>台原レイカーズ</v>
      </c>
      <c r="C6" s="231" t="str">
        <f>IF(C7=""," ",IF(C7&gt;E7,"○",IF(C7&lt;E7,"×","△")))</f>
        <v>○</v>
      </c>
      <c r="D6" s="232"/>
      <c r="E6" s="233"/>
      <c r="F6" s="242"/>
      <c r="G6" s="242"/>
      <c r="H6" s="243"/>
      <c r="I6" s="231" t="str">
        <f>IF(I7=""," ",IF(I7&gt;K7,"○",IF(I7&lt;K7,"×","△")))</f>
        <v>○</v>
      </c>
      <c r="J6" s="232"/>
      <c r="K6" s="233"/>
      <c r="L6" s="236">
        <f>IF(C7&gt;E7,1,0)+IF(I7&gt;K7,1,0)</f>
        <v>2</v>
      </c>
      <c r="M6" s="232" t="s">
        <v>260</v>
      </c>
      <c r="N6" s="232">
        <f>IF(C7+E7&gt;0,IF(C7=E7,1,0),0)+IF(I7+K7&gt;0,IF(I7=K7,1,0),0)</f>
        <v>0</v>
      </c>
      <c r="O6" s="232" t="s">
        <v>260</v>
      </c>
      <c r="P6" s="233">
        <f>IF(C7&lt;E7,1,0)+IF(I7&lt;K7,1,0)</f>
        <v>0</v>
      </c>
      <c r="Q6" s="236">
        <f>L6*2+N6*1</f>
        <v>4</v>
      </c>
      <c r="R6" s="233"/>
      <c r="S6" s="39" t="s">
        <v>201</v>
      </c>
      <c r="T6" s="232">
        <f>C7+I7</f>
        <v>18</v>
      </c>
      <c r="U6" s="233"/>
      <c r="V6" s="226">
        <v>1</v>
      </c>
      <c r="W6" s="225"/>
    </row>
    <row r="7" spans="1:23" s="28" customFormat="1" ht="15" customHeight="1">
      <c r="A7" s="239"/>
      <c r="B7" s="241"/>
      <c r="C7" s="40">
        <f>H5</f>
        <v>9</v>
      </c>
      <c r="D7" s="40" t="s">
        <v>214</v>
      </c>
      <c r="E7" s="41">
        <f>F5</f>
        <v>6</v>
      </c>
      <c r="F7" s="242"/>
      <c r="G7" s="242"/>
      <c r="H7" s="243"/>
      <c r="I7" s="40">
        <v>9</v>
      </c>
      <c r="J7" s="40" t="s">
        <v>214</v>
      </c>
      <c r="K7" s="41">
        <v>7</v>
      </c>
      <c r="L7" s="237"/>
      <c r="M7" s="234"/>
      <c r="N7" s="234"/>
      <c r="O7" s="234"/>
      <c r="P7" s="235"/>
      <c r="Q7" s="237"/>
      <c r="R7" s="235"/>
      <c r="S7" s="42" t="s">
        <v>203</v>
      </c>
      <c r="T7" s="234">
        <f>E7+K7</f>
        <v>13</v>
      </c>
      <c r="U7" s="235"/>
      <c r="V7" s="183"/>
      <c r="W7" s="244"/>
    </row>
    <row r="8" spans="1:23" s="28" customFormat="1" ht="15" customHeight="1">
      <c r="A8" s="238">
        <v>3</v>
      </c>
      <c r="B8" s="252" t="str">
        <f>'参加チーム名'!C7</f>
        <v>本宮ドッジボールスポーツ少年団</v>
      </c>
      <c r="C8" s="231" t="str">
        <f>IF(C9=""," ",IF(C9&gt;E9,"○",IF(C9&lt;E9,"×","△")))</f>
        <v>○</v>
      </c>
      <c r="D8" s="232"/>
      <c r="E8" s="233"/>
      <c r="F8" s="231" t="str">
        <f>IF(F9=""," ",IF(F9&gt;H9,"○",IF(F9&lt;H9,"×","△")))</f>
        <v>×</v>
      </c>
      <c r="G8" s="232"/>
      <c r="H8" s="233"/>
      <c r="I8" s="242"/>
      <c r="J8" s="242"/>
      <c r="K8" s="243"/>
      <c r="L8" s="236">
        <f>IF(C9&gt;E9,1,0)+IF(F9&gt;H9,1,0)</f>
        <v>1</v>
      </c>
      <c r="M8" s="232" t="s">
        <v>260</v>
      </c>
      <c r="N8" s="232">
        <f>IF(C9+E9&gt;0,IF(C9=E9,1,0),0)+IF(F9+H9&gt;0,IF(F9=H9,1,0),0)</f>
        <v>0</v>
      </c>
      <c r="O8" s="232" t="s">
        <v>260</v>
      </c>
      <c r="P8" s="233">
        <f>IF(C9&lt;E9,1,0)+IF(F9&lt;H9,1,0)</f>
        <v>1</v>
      </c>
      <c r="Q8" s="236">
        <f>L8*2+N8*1</f>
        <v>2</v>
      </c>
      <c r="R8" s="233"/>
      <c r="S8" s="39" t="s">
        <v>201</v>
      </c>
      <c r="T8" s="232">
        <f>C9+F9</f>
        <v>18</v>
      </c>
      <c r="U8" s="233"/>
      <c r="V8" s="226">
        <v>2</v>
      </c>
      <c r="W8" s="225"/>
    </row>
    <row r="9" spans="1:23" s="28" customFormat="1" ht="15" customHeight="1">
      <c r="A9" s="247"/>
      <c r="B9" s="253"/>
      <c r="C9" s="40">
        <f>K5</f>
        <v>11</v>
      </c>
      <c r="D9" s="40" t="s">
        <v>214</v>
      </c>
      <c r="E9" s="41">
        <f>I5</f>
        <v>3</v>
      </c>
      <c r="F9" s="40">
        <f>K7</f>
        <v>7</v>
      </c>
      <c r="G9" s="40" t="s">
        <v>214</v>
      </c>
      <c r="H9" s="41">
        <f>I7</f>
        <v>9</v>
      </c>
      <c r="I9" s="242"/>
      <c r="J9" s="242"/>
      <c r="K9" s="243"/>
      <c r="L9" s="237"/>
      <c r="M9" s="234"/>
      <c r="N9" s="234"/>
      <c r="O9" s="234"/>
      <c r="P9" s="235"/>
      <c r="Q9" s="237"/>
      <c r="R9" s="235"/>
      <c r="S9" s="42" t="s">
        <v>203</v>
      </c>
      <c r="T9" s="234">
        <f>E9+H9</f>
        <v>12</v>
      </c>
      <c r="U9" s="235"/>
      <c r="V9" s="183"/>
      <c r="W9" s="244"/>
    </row>
    <row r="10" spans="1:23" s="28" customFormat="1" ht="15" customHeight="1">
      <c r="A10" s="30"/>
      <c r="B10" s="31"/>
      <c r="C10" s="29"/>
      <c r="D10" s="29"/>
      <c r="E10" s="29"/>
      <c r="F10" s="29"/>
      <c r="G10" s="29"/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s="28" customFormat="1" ht="15" customHeight="1">
      <c r="A11" s="249" t="s">
        <v>202</v>
      </c>
      <c r="B11" s="250"/>
      <c r="C11" s="248">
        <f>+A12</f>
        <v>4</v>
      </c>
      <c r="D11" s="248"/>
      <c r="E11" s="246"/>
      <c r="F11" s="245">
        <f>+A14</f>
        <v>5</v>
      </c>
      <c r="G11" s="248"/>
      <c r="H11" s="246"/>
      <c r="I11" s="245">
        <f>+A16</f>
        <v>6</v>
      </c>
      <c r="J11" s="248"/>
      <c r="K11" s="246"/>
      <c r="L11" s="25" t="s">
        <v>261</v>
      </c>
      <c r="M11" s="26" t="s">
        <v>262</v>
      </c>
      <c r="N11" s="26" t="s">
        <v>263</v>
      </c>
      <c r="O11" s="26" t="s">
        <v>264</v>
      </c>
      <c r="P11" s="27" t="s">
        <v>197</v>
      </c>
      <c r="Q11" s="245" t="s">
        <v>198</v>
      </c>
      <c r="R11" s="246"/>
      <c r="S11" s="245" t="s">
        <v>199</v>
      </c>
      <c r="T11" s="248"/>
      <c r="U11" s="246"/>
      <c r="V11" s="245" t="s">
        <v>200</v>
      </c>
      <c r="W11" s="246"/>
    </row>
    <row r="12" spans="1:23" s="28" customFormat="1" ht="15" customHeight="1">
      <c r="A12" s="238">
        <v>4</v>
      </c>
      <c r="B12" s="240" t="str">
        <f>'参加チーム名'!C8</f>
        <v>岩沼西ファイターズ</v>
      </c>
      <c r="C12" s="242"/>
      <c r="D12" s="242"/>
      <c r="E12" s="243"/>
      <c r="F12" s="231" t="str">
        <f>IF(F13=""," ",IF(F13&gt;H13,"○",IF(F13&lt;H13,"×","△")))</f>
        <v>×</v>
      </c>
      <c r="G12" s="232"/>
      <c r="H12" s="233"/>
      <c r="I12" s="231" t="str">
        <f>IF(I13=""," ",IF(I13&gt;K13,"○",IF(I13&lt;K13,"×","△")))</f>
        <v>×</v>
      </c>
      <c r="J12" s="232"/>
      <c r="K12" s="233"/>
      <c r="L12" s="236">
        <f>IF(F13&gt;H13,1,0)+IF(I13&gt;K13,1,0)</f>
        <v>0</v>
      </c>
      <c r="M12" s="232" t="s">
        <v>260</v>
      </c>
      <c r="N12" s="232">
        <f>IF(F13+H13&gt;0,IF(F13=H13,1,0),0)+IF(I13+K13&gt;0,IF(I13=K13,1,0),0)</f>
        <v>0</v>
      </c>
      <c r="O12" s="232" t="s">
        <v>260</v>
      </c>
      <c r="P12" s="233">
        <f>IF(F13&lt;H13,1,0)+IF(I13&lt;K13,1,0)</f>
        <v>2</v>
      </c>
      <c r="Q12" s="236">
        <f>L12*2+N12*1</f>
        <v>0</v>
      </c>
      <c r="R12" s="233"/>
      <c r="S12" s="39" t="s">
        <v>201</v>
      </c>
      <c r="T12" s="232">
        <f>F13+I13</f>
        <v>10</v>
      </c>
      <c r="U12" s="233"/>
      <c r="V12" s="226">
        <v>3</v>
      </c>
      <c r="W12" s="225"/>
    </row>
    <row r="13" spans="1:23" s="28" customFormat="1" ht="15" customHeight="1">
      <c r="A13" s="239"/>
      <c r="B13" s="241"/>
      <c r="C13" s="242"/>
      <c r="D13" s="242"/>
      <c r="E13" s="243"/>
      <c r="F13" s="40">
        <v>2</v>
      </c>
      <c r="G13" s="40" t="s">
        <v>214</v>
      </c>
      <c r="H13" s="41">
        <v>9</v>
      </c>
      <c r="I13" s="40">
        <v>8</v>
      </c>
      <c r="J13" s="40" t="s">
        <v>214</v>
      </c>
      <c r="K13" s="41">
        <v>10</v>
      </c>
      <c r="L13" s="237"/>
      <c r="M13" s="234"/>
      <c r="N13" s="234"/>
      <c r="O13" s="234"/>
      <c r="P13" s="235"/>
      <c r="Q13" s="237"/>
      <c r="R13" s="235"/>
      <c r="S13" s="42" t="s">
        <v>203</v>
      </c>
      <c r="T13" s="234">
        <f>H13+K13</f>
        <v>19</v>
      </c>
      <c r="U13" s="235"/>
      <c r="V13" s="183"/>
      <c r="W13" s="244"/>
    </row>
    <row r="14" spans="1:23" s="28" customFormat="1" ht="15" customHeight="1">
      <c r="A14" s="238">
        <v>5</v>
      </c>
      <c r="B14" s="240" t="str">
        <f>'参加チーム名'!C9</f>
        <v>原小ファイターズ</v>
      </c>
      <c r="C14" s="231" t="str">
        <f>IF(C15=""," ",IF(C15&gt;E15,"○",IF(C15&lt;E15,"×","△")))</f>
        <v>○</v>
      </c>
      <c r="D14" s="232"/>
      <c r="E14" s="233"/>
      <c r="F14" s="242"/>
      <c r="G14" s="242"/>
      <c r="H14" s="243"/>
      <c r="I14" s="231" t="str">
        <f>IF(I15=""," ",IF(I15&gt;K15,"○",IF(I15&lt;K15,"×","△")))</f>
        <v>○</v>
      </c>
      <c r="J14" s="232"/>
      <c r="K14" s="233"/>
      <c r="L14" s="236">
        <f>IF(C15&gt;E15,1,0)+IF(I15&gt;K15,1,0)</f>
        <v>2</v>
      </c>
      <c r="M14" s="232" t="s">
        <v>260</v>
      </c>
      <c r="N14" s="232">
        <f>IF(C15+E15&gt;0,IF(C15=E15,1,0),0)+IF(I15+K15&gt;0,IF(I15=K15,1,0),0)</f>
        <v>0</v>
      </c>
      <c r="O14" s="232" t="s">
        <v>260</v>
      </c>
      <c r="P14" s="233">
        <f>IF(C15&lt;E15,1,0)+IF(I15&lt;K15,1,0)</f>
        <v>0</v>
      </c>
      <c r="Q14" s="236">
        <f>L14*2+N14*1</f>
        <v>4</v>
      </c>
      <c r="R14" s="233"/>
      <c r="S14" s="39" t="s">
        <v>201</v>
      </c>
      <c r="T14" s="232">
        <f>C15+I15</f>
        <v>18</v>
      </c>
      <c r="U14" s="233"/>
      <c r="V14" s="226">
        <v>1</v>
      </c>
      <c r="W14" s="225"/>
    </row>
    <row r="15" spans="1:23" s="28" customFormat="1" ht="15" customHeight="1">
      <c r="A15" s="239"/>
      <c r="B15" s="241"/>
      <c r="C15" s="40">
        <f>H13</f>
        <v>9</v>
      </c>
      <c r="D15" s="40" t="s">
        <v>214</v>
      </c>
      <c r="E15" s="41">
        <f>F13</f>
        <v>2</v>
      </c>
      <c r="F15" s="242"/>
      <c r="G15" s="242"/>
      <c r="H15" s="243"/>
      <c r="I15" s="40">
        <v>9</v>
      </c>
      <c r="J15" s="40" t="s">
        <v>214</v>
      </c>
      <c r="K15" s="41">
        <v>7</v>
      </c>
      <c r="L15" s="237"/>
      <c r="M15" s="234"/>
      <c r="N15" s="234"/>
      <c r="O15" s="234"/>
      <c r="P15" s="235"/>
      <c r="Q15" s="237"/>
      <c r="R15" s="235"/>
      <c r="S15" s="42" t="s">
        <v>203</v>
      </c>
      <c r="T15" s="234">
        <f>E15+K15</f>
        <v>9</v>
      </c>
      <c r="U15" s="235"/>
      <c r="V15" s="183"/>
      <c r="W15" s="244"/>
    </row>
    <row r="16" spans="1:23" s="28" customFormat="1" ht="15" customHeight="1">
      <c r="A16" s="238">
        <v>6</v>
      </c>
      <c r="B16" s="240" t="str">
        <f>'参加チーム名'!C10</f>
        <v>ブルースターキング</v>
      </c>
      <c r="C16" s="231" t="str">
        <f>IF(C17=""," ",IF(C17&gt;E17,"○",IF(C17&lt;E17,"×","△")))</f>
        <v>○</v>
      </c>
      <c r="D16" s="232"/>
      <c r="E16" s="233"/>
      <c r="F16" s="231" t="str">
        <f>IF(F17=""," ",IF(F17&gt;H17,"○",IF(F17&lt;H17,"×","△")))</f>
        <v>×</v>
      </c>
      <c r="G16" s="232"/>
      <c r="H16" s="233"/>
      <c r="I16" s="242"/>
      <c r="J16" s="242"/>
      <c r="K16" s="243"/>
      <c r="L16" s="236">
        <f>IF(C17&gt;E17,1,0)+IF(F17&gt;H17,1,0)</f>
        <v>1</v>
      </c>
      <c r="M16" s="232" t="s">
        <v>260</v>
      </c>
      <c r="N16" s="232">
        <f>IF(C17+E17&gt;0,IF(C17=E17,1,0),0)+IF(F17+H17&gt;0,IF(F17=H17,1,0),0)</f>
        <v>0</v>
      </c>
      <c r="O16" s="232" t="s">
        <v>260</v>
      </c>
      <c r="P16" s="233">
        <f>IF(C17&lt;E17,1,0)+IF(F17&lt;H17,1,0)</f>
        <v>1</v>
      </c>
      <c r="Q16" s="236">
        <f>L16*2+N16*1</f>
        <v>2</v>
      </c>
      <c r="R16" s="233"/>
      <c r="S16" s="39" t="s">
        <v>201</v>
      </c>
      <c r="T16" s="232">
        <f>C17+F17</f>
        <v>17</v>
      </c>
      <c r="U16" s="233"/>
      <c r="V16" s="226">
        <v>2</v>
      </c>
      <c r="W16" s="225"/>
    </row>
    <row r="17" spans="1:23" s="28" customFormat="1" ht="15" customHeight="1">
      <c r="A17" s="247"/>
      <c r="B17" s="241"/>
      <c r="C17" s="40">
        <f>K13</f>
        <v>10</v>
      </c>
      <c r="D17" s="40" t="s">
        <v>214</v>
      </c>
      <c r="E17" s="41">
        <f>I13</f>
        <v>8</v>
      </c>
      <c r="F17" s="40">
        <f>K15</f>
        <v>7</v>
      </c>
      <c r="G17" s="40" t="s">
        <v>214</v>
      </c>
      <c r="H17" s="41">
        <f>I15</f>
        <v>9</v>
      </c>
      <c r="I17" s="242"/>
      <c r="J17" s="242"/>
      <c r="K17" s="243"/>
      <c r="L17" s="237"/>
      <c r="M17" s="234"/>
      <c r="N17" s="234"/>
      <c r="O17" s="234"/>
      <c r="P17" s="235"/>
      <c r="Q17" s="237"/>
      <c r="R17" s="235"/>
      <c r="S17" s="42" t="s">
        <v>203</v>
      </c>
      <c r="T17" s="234">
        <f>E17+H17</f>
        <v>17</v>
      </c>
      <c r="U17" s="235"/>
      <c r="V17" s="183"/>
      <c r="W17" s="244"/>
    </row>
    <row r="18" spans="1:23" s="28" customFormat="1" ht="15" customHeight="1">
      <c r="A18" s="36"/>
      <c r="B18" s="31"/>
      <c r="C18" s="29"/>
      <c r="D18" s="29"/>
      <c r="E18" s="29"/>
      <c r="F18" s="29"/>
      <c r="G18" s="29"/>
      <c r="H18" s="29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s="28" customFormat="1" ht="15" customHeight="1">
      <c r="A19" s="249" t="s">
        <v>204</v>
      </c>
      <c r="B19" s="250"/>
      <c r="C19" s="248">
        <f>+A20</f>
        <v>7</v>
      </c>
      <c r="D19" s="248"/>
      <c r="E19" s="246"/>
      <c r="F19" s="245">
        <f>+A22</f>
        <v>8</v>
      </c>
      <c r="G19" s="248"/>
      <c r="H19" s="246"/>
      <c r="I19" s="245">
        <f>+A24</f>
        <v>9</v>
      </c>
      <c r="J19" s="248"/>
      <c r="K19" s="246"/>
      <c r="L19" s="25" t="s">
        <v>261</v>
      </c>
      <c r="M19" s="26" t="s">
        <v>262</v>
      </c>
      <c r="N19" s="26" t="s">
        <v>263</v>
      </c>
      <c r="O19" s="26" t="s">
        <v>264</v>
      </c>
      <c r="P19" s="27" t="s">
        <v>197</v>
      </c>
      <c r="Q19" s="245" t="s">
        <v>198</v>
      </c>
      <c r="R19" s="246"/>
      <c r="S19" s="245" t="s">
        <v>199</v>
      </c>
      <c r="T19" s="248"/>
      <c r="U19" s="246"/>
      <c r="V19" s="245" t="s">
        <v>200</v>
      </c>
      <c r="W19" s="246"/>
    </row>
    <row r="20" spans="1:23" s="28" customFormat="1" ht="15" customHeight="1">
      <c r="A20" s="238">
        <v>7</v>
      </c>
      <c r="B20" s="240" t="str">
        <f>'参加チーム名'!C11</f>
        <v>大衡ファイターズ</v>
      </c>
      <c r="C20" s="242"/>
      <c r="D20" s="242"/>
      <c r="E20" s="243"/>
      <c r="F20" s="231" t="str">
        <f>IF(F21=""," ",IF(F21&gt;H21,"○",IF(F21&lt;H21,"×","△")))</f>
        <v>×</v>
      </c>
      <c r="G20" s="232"/>
      <c r="H20" s="233"/>
      <c r="I20" s="231" t="str">
        <f>IF(I21=""," ",IF(I21&gt;K21,"○",IF(I21&lt;K21,"×","△")))</f>
        <v>×</v>
      </c>
      <c r="J20" s="232"/>
      <c r="K20" s="233"/>
      <c r="L20" s="236">
        <f>IF(F21&gt;H21,1,0)+IF(I21&gt;K21,1,0)</f>
        <v>0</v>
      </c>
      <c r="M20" s="232" t="s">
        <v>260</v>
      </c>
      <c r="N20" s="232">
        <f>IF(F21+H21&gt;0,IF(F21=H21,1,0),0)+IF(I21+K21&gt;0,IF(I21=K21,1,0),0)</f>
        <v>0</v>
      </c>
      <c r="O20" s="232" t="s">
        <v>260</v>
      </c>
      <c r="P20" s="233">
        <f>IF(F21&lt;H21,1,0)+IF(I21&lt;K21,1,0)</f>
        <v>2</v>
      </c>
      <c r="Q20" s="236">
        <f>L20*2+N20*1</f>
        <v>0</v>
      </c>
      <c r="R20" s="233"/>
      <c r="S20" s="39" t="s">
        <v>201</v>
      </c>
      <c r="T20" s="232">
        <f>F21+I21</f>
        <v>14</v>
      </c>
      <c r="U20" s="233"/>
      <c r="V20" s="226">
        <v>3</v>
      </c>
      <c r="W20" s="225"/>
    </row>
    <row r="21" spans="1:23" s="28" customFormat="1" ht="15" customHeight="1">
      <c r="A21" s="239"/>
      <c r="B21" s="241"/>
      <c r="C21" s="242"/>
      <c r="D21" s="242"/>
      <c r="E21" s="243"/>
      <c r="F21" s="40">
        <v>8</v>
      </c>
      <c r="G21" s="40" t="s">
        <v>214</v>
      </c>
      <c r="H21" s="41">
        <v>9</v>
      </c>
      <c r="I21" s="40">
        <v>6</v>
      </c>
      <c r="J21" s="40" t="s">
        <v>214</v>
      </c>
      <c r="K21" s="41">
        <v>10</v>
      </c>
      <c r="L21" s="237"/>
      <c r="M21" s="234"/>
      <c r="N21" s="234"/>
      <c r="O21" s="234"/>
      <c r="P21" s="235"/>
      <c r="Q21" s="237"/>
      <c r="R21" s="235"/>
      <c r="S21" s="42" t="s">
        <v>203</v>
      </c>
      <c r="T21" s="234">
        <f>H21+K21</f>
        <v>19</v>
      </c>
      <c r="U21" s="235"/>
      <c r="V21" s="183"/>
      <c r="W21" s="244"/>
    </row>
    <row r="22" spans="1:23" s="28" customFormat="1" ht="15" customHeight="1">
      <c r="A22" s="238">
        <v>8</v>
      </c>
      <c r="B22" s="240" t="str">
        <f>'参加チーム名'!C12</f>
        <v>アルバルクキッズ</v>
      </c>
      <c r="C22" s="231" t="str">
        <f>IF(C23=""," ",IF(C23&gt;E23,"○",IF(C23&lt;E23,"×","△")))</f>
        <v>○</v>
      </c>
      <c r="D22" s="232"/>
      <c r="E22" s="233"/>
      <c r="F22" s="242"/>
      <c r="G22" s="242"/>
      <c r="H22" s="243"/>
      <c r="I22" s="231" t="str">
        <f>IF(I23=""," ",IF(I23&gt;K23,"○",IF(I23&lt;K23,"×","△")))</f>
        <v>○</v>
      </c>
      <c r="J22" s="232"/>
      <c r="K22" s="233"/>
      <c r="L22" s="236">
        <f>IF(C23&gt;E23,1,0)+IF(I23&gt;K23,1,0)</f>
        <v>2</v>
      </c>
      <c r="M22" s="232" t="s">
        <v>260</v>
      </c>
      <c r="N22" s="232">
        <f>IF(C23+E23&gt;0,IF(C23=E23,1,0),0)+IF(I23+K23&gt;0,IF(I23=K23,1,0),0)</f>
        <v>0</v>
      </c>
      <c r="O22" s="232" t="s">
        <v>260</v>
      </c>
      <c r="P22" s="233">
        <f>IF(C23&lt;E23,1,0)+IF(I23&lt;K23,1,0)</f>
        <v>0</v>
      </c>
      <c r="Q22" s="236">
        <f>L22*2+N22*1</f>
        <v>4</v>
      </c>
      <c r="R22" s="233"/>
      <c r="S22" s="39" t="s">
        <v>201</v>
      </c>
      <c r="T22" s="232">
        <f>C23+I23</f>
        <v>18</v>
      </c>
      <c r="U22" s="233"/>
      <c r="V22" s="226">
        <v>1</v>
      </c>
      <c r="W22" s="225"/>
    </row>
    <row r="23" spans="1:23" s="28" customFormat="1" ht="15" customHeight="1">
      <c r="A23" s="239"/>
      <c r="B23" s="241"/>
      <c r="C23" s="40">
        <f>H21</f>
        <v>9</v>
      </c>
      <c r="D23" s="40" t="s">
        <v>214</v>
      </c>
      <c r="E23" s="41">
        <f>F21</f>
        <v>8</v>
      </c>
      <c r="F23" s="242"/>
      <c r="G23" s="242"/>
      <c r="H23" s="243"/>
      <c r="I23" s="40">
        <v>9</v>
      </c>
      <c r="J23" s="40" t="s">
        <v>214</v>
      </c>
      <c r="K23" s="41">
        <v>8</v>
      </c>
      <c r="L23" s="237"/>
      <c r="M23" s="234"/>
      <c r="N23" s="234"/>
      <c r="O23" s="234"/>
      <c r="P23" s="235"/>
      <c r="Q23" s="237"/>
      <c r="R23" s="235"/>
      <c r="S23" s="42" t="s">
        <v>203</v>
      </c>
      <c r="T23" s="234">
        <f>E23+K23</f>
        <v>16</v>
      </c>
      <c r="U23" s="235"/>
      <c r="V23" s="183"/>
      <c r="W23" s="244"/>
    </row>
    <row r="24" spans="1:23" s="28" customFormat="1" ht="15" customHeight="1">
      <c r="A24" s="238">
        <v>9</v>
      </c>
      <c r="B24" s="240" t="str">
        <f>'参加チーム名'!C13</f>
        <v>ＷＡＮＯドリームズ</v>
      </c>
      <c r="C24" s="231" t="str">
        <f>IF(C25=""," ",IF(C25&gt;E25,"○",IF(C25&lt;E25,"×","△")))</f>
        <v>○</v>
      </c>
      <c r="D24" s="232"/>
      <c r="E24" s="233"/>
      <c r="F24" s="231" t="str">
        <f>IF(F25=""," ",IF(F25&gt;H25,"○",IF(F25&lt;H25,"×","△")))</f>
        <v>×</v>
      </c>
      <c r="G24" s="232"/>
      <c r="H24" s="233"/>
      <c r="I24" s="242"/>
      <c r="J24" s="242"/>
      <c r="K24" s="243"/>
      <c r="L24" s="236">
        <f>IF(C25&gt;E25,1,0)+IF(F25&gt;H25,1,0)</f>
        <v>1</v>
      </c>
      <c r="M24" s="232" t="s">
        <v>260</v>
      </c>
      <c r="N24" s="232">
        <f>IF(C25+E25&gt;0,IF(C25=E25,1,0),0)+IF(F25+H25&gt;0,IF(F25=H25,1,0),0)</f>
        <v>0</v>
      </c>
      <c r="O24" s="232" t="s">
        <v>260</v>
      </c>
      <c r="P24" s="233">
        <f>IF(C25&lt;E25,1,0)+IF(F25&lt;H25,1,0)</f>
        <v>1</v>
      </c>
      <c r="Q24" s="236">
        <f>L24*2+N24*1</f>
        <v>2</v>
      </c>
      <c r="R24" s="233"/>
      <c r="S24" s="39" t="s">
        <v>201</v>
      </c>
      <c r="T24" s="232">
        <f>C25+F25</f>
        <v>18</v>
      </c>
      <c r="U24" s="233"/>
      <c r="V24" s="226">
        <v>2</v>
      </c>
      <c r="W24" s="225"/>
    </row>
    <row r="25" spans="1:23" s="28" customFormat="1" ht="15" customHeight="1">
      <c r="A25" s="239"/>
      <c r="B25" s="241"/>
      <c r="C25" s="40">
        <f>K21</f>
        <v>10</v>
      </c>
      <c r="D25" s="40" t="s">
        <v>214</v>
      </c>
      <c r="E25" s="41">
        <f>I21</f>
        <v>6</v>
      </c>
      <c r="F25" s="40">
        <f>K23</f>
        <v>8</v>
      </c>
      <c r="G25" s="40" t="s">
        <v>214</v>
      </c>
      <c r="H25" s="41">
        <f>I23</f>
        <v>9</v>
      </c>
      <c r="I25" s="242"/>
      <c r="J25" s="242"/>
      <c r="K25" s="243"/>
      <c r="L25" s="237"/>
      <c r="M25" s="234"/>
      <c r="N25" s="234"/>
      <c r="O25" s="234"/>
      <c r="P25" s="235"/>
      <c r="Q25" s="237"/>
      <c r="R25" s="235"/>
      <c r="S25" s="42" t="s">
        <v>203</v>
      </c>
      <c r="T25" s="234">
        <f>E25+H25</f>
        <v>15</v>
      </c>
      <c r="U25" s="235"/>
      <c r="V25" s="183"/>
      <c r="W25" s="244"/>
    </row>
    <row r="26" spans="1:23" s="28" customFormat="1" ht="15" customHeight="1">
      <c r="A26" s="30"/>
      <c r="B26" s="31"/>
      <c r="C26" s="29"/>
      <c r="D26" s="29"/>
      <c r="E26" s="29"/>
      <c r="F26" s="29"/>
      <c r="G26" s="29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23" s="28" customFormat="1" ht="15" customHeight="1">
      <c r="A27" s="251" t="s">
        <v>168</v>
      </c>
      <c r="B27" s="250"/>
      <c r="C27" s="248">
        <f>+A28</f>
        <v>10</v>
      </c>
      <c r="D27" s="248"/>
      <c r="E27" s="246"/>
      <c r="F27" s="245">
        <f>+A30</f>
        <v>11</v>
      </c>
      <c r="G27" s="248"/>
      <c r="H27" s="246"/>
      <c r="I27" s="245">
        <f>+A32</f>
        <v>12</v>
      </c>
      <c r="J27" s="248"/>
      <c r="K27" s="246"/>
      <c r="L27" s="25" t="s">
        <v>261</v>
      </c>
      <c r="M27" s="26" t="s">
        <v>262</v>
      </c>
      <c r="N27" s="26" t="s">
        <v>263</v>
      </c>
      <c r="O27" s="26" t="s">
        <v>264</v>
      </c>
      <c r="P27" s="27" t="s">
        <v>197</v>
      </c>
      <c r="Q27" s="245" t="s">
        <v>198</v>
      </c>
      <c r="R27" s="246"/>
      <c r="S27" s="245" t="s">
        <v>199</v>
      </c>
      <c r="T27" s="248"/>
      <c r="U27" s="246"/>
      <c r="V27" s="245" t="s">
        <v>200</v>
      </c>
      <c r="W27" s="246"/>
    </row>
    <row r="28" spans="1:23" s="28" customFormat="1" ht="15" customHeight="1">
      <c r="A28" s="238">
        <v>10</v>
      </c>
      <c r="B28" s="240" t="str">
        <f>'参加チーム名'!C14</f>
        <v>ＴＲＹ－ＰＡＣ（トライーパック）</v>
      </c>
      <c r="C28" s="242"/>
      <c r="D28" s="242"/>
      <c r="E28" s="243"/>
      <c r="F28" s="231" t="str">
        <f>IF(F29=""," ",IF(F29&gt;H29,"○",IF(F29&lt;H29,"×","△")))</f>
        <v>×</v>
      </c>
      <c r="G28" s="232"/>
      <c r="H28" s="233"/>
      <c r="I28" s="231" t="str">
        <f>IF(I29=""," ",IF(I29&gt;K29,"○",IF(I29&lt;K29,"×","△")))</f>
        <v>×</v>
      </c>
      <c r="J28" s="232"/>
      <c r="K28" s="233"/>
      <c r="L28" s="236">
        <f>IF(F29&gt;H29,1,0)+IF(I29&gt;K29,1,0)</f>
        <v>0</v>
      </c>
      <c r="M28" s="232" t="s">
        <v>260</v>
      </c>
      <c r="N28" s="232">
        <f>IF(F29+H29&gt;0,IF(F29=H29,1,0),0)+IF(I29+K29&gt;0,IF(I29=K29,1,0),0)</f>
        <v>0</v>
      </c>
      <c r="O28" s="232" t="s">
        <v>260</v>
      </c>
      <c r="P28" s="233">
        <f>IF(F29&lt;H29,1,0)+IF(I29&lt;K29,1,0)</f>
        <v>2</v>
      </c>
      <c r="Q28" s="236">
        <f>L28*2+N28*1</f>
        <v>0</v>
      </c>
      <c r="R28" s="233"/>
      <c r="S28" s="39" t="s">
        <v>201</v>
      </c>
      <c r="T28" s="232">
        <f>F29+I29</f>
        <v>12</v>
      </c>
      <c r="U28" s="233"/>
      <c r="V28" s="226">
        <v>3</v>
      </c>
      <c r="W28" s="225"/>
    </row>
    <row r="29" spans="1:23" s="28" customFormat="1" ht="15" customHeight="1">
      <c r="A29" s="239"/>
      <c r="B29" s="241"/>
      <c r="C29" s="242"/>
      <c r="D29" s="242"/>
      <c r="E29" s="243"/>
      <c r="F29" s="40">
        <v>7</v>
      </c>
      <c r="G29" s="40" t="s">
        <v>214</v>
      </c>
      <c r="H29" s="41">
        <v>11</v>
      </c>
      <c r="I29" s="40">
        <v>5</v>
      </c>
      <c r="J29" s="40" t="s">
        <v>214</v>
      </c>
      <c r="K29" s="41">
        <v>8</v>
      </c>
      <c r="L29" s="237"/>
      <c r="M29" s="234"/>
      <c r="N29" s="234"/>
      <c r="O29" s="234"/>
      <c r="P29" s="235"/>
      <c r="Q29" s="237"/>
      <c r="R29" s="235"/>
      <c r="S29" s="42" t="s">
        <v>203</v>
      </c>
      <c r="T29" s="234">
        <f>H29+K29</f>
        <v>19</v>
      </c>
      <c r="U29" s="235"/>
      <c r="V29" s="183"/>
      <c r="W29" s="244"/>
    </row>
    <row r="30" spans="1:23" s="28" customFormat="1" ht="15" customHeight="1">
      <c r="A30" s="238">
        <v>11</v>
      </c>
      <c r="B30" s="240" t="str">
        <f>'参加チーム名'!C15</f>
        <v>MOTOMIYA ＤＢＣ</v>
      </c>
      <c r="C30" s="231" t="str">
        <f>IF(C31=""," ",IF(C31&gt;E31,"○",IF(C31&lt;E31,"×","△")))</f>
        <v>○</v>
      </c>
      <c r="D30" s="232"/>
      <c r="E30" s="233"/>
      <c r="F30" s="242"/>
      <c r="G30" s="242"/>
      <c r="H30" s="243"/>
      <c r="I30" s="231" t="str">
        <f>IF(I31=""," ",IF(I31&gt;K31,"○",IF(I31&lt;K31,"×","△")))</f>
        <v>△</v>
      </c>
      <c r="J30" s="232"/>
      <c r="K30" s="233"/>
      <c r="L30" s="236">
        <f>IF(C31&gt;E31,1,0)+IF(I31&gt;K31,1,0)</f>
        <v>1</v>
      </c>
      <c r="M30" s="232" t="s">
        <v>260</v>
      </c>
      <c r="N30" s="232">
        <f>IF(C31+E31&gt;0,IF(C31=E31,1,0),0)+IF(I31+K31&gt;0,IF(I31=K31,1,0),0)</f>
        <v>1</v>
      </c>
      <c r="O30" s="232" t="s">
        <v>260</v>
      </c>
      <c r="P30" s="233">
        <f>IF(C31&lt;E31,1,0)+IF(I31&lt;K31,1,0)</f>
        <v>0</v>
      </c>
      <c r="Q30" s="236">
        <f>L30*2+N30*1</f>
        <v>3</v>
      </c>
      <c r="R30" s="233"/>
      <c r="S30" s="39" t="s">
        <v>201</v>
      </c>
      <c r="T30" s="232">
        <f>C31+I31</f>
        <v>20</v>
      </c>
      <c r="U30" s="233"/>
      <c r="V30" s="226">
        <v>1</v>
      </c>
      <c r="W30" s="225"/>
    </row>
    <row r="31" spans="1:23" s="28" customFormat="1" ht="15" customHeight="1">
      <c r="A31" s="239"/>
      <c r="B31" s="241"/>
      <c r="C31" s="40">
        <f>H29</f>
        <v>11</v>
      </c>
      <c r="D31" s="40" t="s">
        <v>214</v>
      </c>
      <c r="E31" s="41">
        <f>F29</f>
        <v>7</v>
      </c>
      <c r="F31" s="242"/>
      <c r="G31" s="242"/>
      <c r="H31" s="243"/>
      <c r="I31" s="40">
        <v>9</v>
      </c>
      <c r="J31" s="40" t="s">
        <v>214</v>
      </c>
      <c r="K31" s="41">
        <v>9</v>
      </c>
      <c r="L31" s="237"/>
      <c r="M31" s="234"/>
      <c r="N31" s="234"/>
      <c r="O31" s="234"/>
      <c r="P31" s="235"/>
      <c r="Q31" s="237"/>
      <c r="R31" s="235"/>
      <c r="S31" s="42" t="s">
        <v>203</v>
      </c>
      <c r="T31" s="234">
        <f>E31+K31</f>
        <v>16</v>
      </c>
      <c r="U31" s="235"/>
      <c r="V31" s="183"/>
      <c r="W31" s="244"/>
    </row>
    <row r="32" spans="1:23" s="28" customFormat="1" ht="15" customHeight="1">
      <c r="A32" s="238">
        <v>12</v>
      </c>
      <c r="B32" s="240" t="str">
        <f>'参加チーム名'!C16</f>
        <v>新鶴ファイターズ</v>
      </c>
      <c r="C32" s="231" t="str">
        <f>IF(C33=""," ",IF(C33&gt;E33,"○",IF(C33&lt;E33,"×","△")))</f>
        <v>○</v>
      </c>
      <c r="D32" s="232"/>
      <c r="E32" s="233"/>
      <c r="F32" s="231" t="str">
        <f>IF(F33=""," ",IF(F33&gt;H33,"○",IF(F33&lt;H33,"×","△")))</f>
        <v>△</v>
      </c>
      <c r="G32" s="232"/>
      <c r="H32" s="233"/>
      <c r="I32" s="242"/>
      <c r="J32" s="242"/>
      <c r="K32" s="243"/>
      <c r="L32" s="236">
        <f>IF(C33&gt;E33,1,0)+IF(F33&gt;H33,1,0)</f>
        <v>1</v>
      </c>
      <c r="M32" s="232" t="s">
        <v>260</v>
      </c>
      <c r="N32" s="232">
        <f>IF(C33+E33&gt;0,IF(C33=E33,1,0),0)+IF(F33+H33&gt;0,IF(F33=H33,1,0),0)</f>
        <v>1</v>
      </c>
      <c r="O32" s="232" t="s">
        <v>260</v>
      </c>
      <c r="P32" s="233">
        <f>IF(C33&lt;E33,1,0)+IF(F33&lt;H33,1,0)</f>
        <v>0</v>
      </c>
      <c r="Q32" s="236">
        <f>L32*2+N32*1</f>
        <v>3</v>
      </c>
      <c r="R32" s="233"/>
      <c r="S32" s="39" t="s">
        <v>201</v>
      </c>
      <c r="T32" s="232">
        <f>C33+F33</f>
        <v>17</v>
      </c>
      <c r="U32" s="233"/>
      <c r="V32" s="226">
        <v>2</v>
      </c>
      <c r="W32" s="225"/>
    </row>
    <row r="33" spans="1:23" s="28" customFormat="1" ht="15" customHeight="1">
      <c r="A33" s="247"/>
      <c r="B33" s="241"/>
      <c r="C33" s="40">
        <f>K29</f>
        <v>8</v>
      </c>
      <c r="D33" s="40" t="s">
        <v>214</v>
      </c>
      <c r="E33" s="41">
        <f>I29</f>
        <v>5</v>
      </c>
      <c r="F33" s="40">
        <f>K31</f>
        <v>9</v>
      </c>
      <c r="G33" s="40" t="s">
        <v>214</v>
      </c>
      <c r="H33" s="41">
        <f>I31</f>
        <v>9</v>
      </c>
      <c r="I33" s="242"/>
      <c r="J33" s="242"/>
      <c r="K33" s="243"/>
      <c r="L33" s="237"/>
      <c r="M33" s="234"/>
      <c r="N33" s="234"/>
      <c r="O33" s="234"/>
      <c r="P33" s="235"/>
      <c r="Q33" s="237"/>
      <c r="R33" s="235"/>
      <c r="S33" s="42" t="s">
        <v>203</v>
      </c>
      <c r="T33" s="234">
        <f>E33+H33</f>
        <v>14</v>
      </c>
      <c r="U33" s="235"/>
      <c r="V33" s="183"/>
      <c r="W33" s="244"/>
    </row>
    <row r="34" spans="1:23" s="28" customFormat="1" ht="15" customHeight="1">
      <c r="A34" s="30"/>
      <c r="B34" s="31"/>
      <c r="C34" s="29"/>
      <c r="D34" s="29"/>
      <c r="E34" s="29"/>
      <c r="F34" s="29"/>
      <c r="G34" s="29"/>
      <c r="H34" s="29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23" s="28" customFormat="1" ht="15" customHeight="1">
      <c r="A35" s="251" t="s">
        <v>169</v>
      </c>
      <c r="B35" s="250"/>
      <c r="C35" s="248">
        <f>+A36</f>
        <v>13</v>
      </c>
      <c r="D35" s="248"/>
      <c r="E35" s="246"/>
      <c r="F35" s="245">
        <f>+A38</f>
        <v>14</v>
      </c>
      <c r="G35" s="248"/>
      <c r="H35" s="246"/>
      <c r="I35" s="245">
        <f>+A40</f>
        <v>15</v>
      </c>
      <c r="J35" s="248"/>
      <c r="K35" s="246"/>
      <c r="L35" s="25" t="s">
        <v>261</v>
      </c>
      <c r="M35" s="26" t="s">
        <v>262</v>
      </c>
      <c r="N35" s="26" t="s">
        <v>263</v>
      </c>
      <c r="O35" s="26" t="s">
        <v>264</v>
      </c>
      <c r="P35" s="27" t="s">
        <v>197</v>
      </c>
      <c r="Q35" s="245" t="s">
        <v>198</v>
      </c>
      <c r="R35" s="246"/>
      <c r="S35" s="245" t="s">
        <v>199</v>
      </c>
      <c r="T35" s="248"/>
      <c r="U35" s="246"/>
      <c r="V35" s="245" t="s">
        <v>200</v>
      </c>
      <c r="W35" s="246"/>
    </row>
    <row r="36" spans="1:23" s="28" customFormat="1" ht="15" customHeight="1">
      <c r="A36" s="238">
        <v>13</v>
      </c>
      <c r="B36" s="240" t="str">
        <f>'参加チーム名'!C17</f>
        <v>Ｐｃｈａｎｓ</v>
      </c>
      <c r="C36" s="242"/>
      <c r="D36" s="242"/>
      <c r="E36" s="243"/>
      <c r="F36" s="231" t="str">
        <f>IF(F37=""," ",IF(F37&gt;H37,"○",IF(F37&lt;H37,"×","△")))</f>
        <v>○</v>
      </c>
      <c r="G36" s="232"/>
      <c r="H36" s="233"/>
      <c r="I36" s="231" t="str">
        <f>IF(I37=""," ",IF(I37&gt;K37,"○",IF(I37&lt;K37,"×","△")))</f>
        <v>○</v>
      </c>
      <c r="J36" s="232"/>
      <c r="K36" s="233"/>
      <c r="L36" s="236">
        <f>IF(F37&gt;H37,1,0)+IF(I37&gt;K37,1,0)</f>
        <v>2</v>
      </c>
      <c r="M36" s="232" t="s">
        <v>260</v>
      </c>
      <c r="N36" s="232">
        <f>IF(F37+H37&gt;0,IF(F37=H37,1,0),0)+IF(I37+K37&gt;0,IF(I37=K37,1,0),0)</f>
        <v>0</v>
      </c>
      <c r="O36" s="232" t="s">
        <v>260</v>
      </c>
      <c r="P36" s="233">
        <f>IF(F37&lt;H37,1,0)+IF(I37&lt;K37,1,0)</f>
        <v>0</v>
      </c>
      <c r="Q36" s="236">
        <f>L36*2+N36*1</f>
        <v>4</v>
      </c>
      <c r="R36" s="233"/>
      <c r="S36" s="39" t="s">
        <v>201</v>
      </c>
      <c r="T36" s="232">
        <f>F37+I37</f>
        <v>18</v>
      </c>
      <c r="U36" s="233"/>
      <c r="V36" s="226">
        <v>1</v>
      </c>
      <c r="W36" s="225"/>
    </row>
    <row r="37" spans="1:23" s="28" customFormat="1" ht="15" customHeight="1">
      <c r="A37" s="239"/>
      <c r="B37" s="241"/>
      <c r="C37" s="242"/>
      <c r="D37" s="242"/>
      <c r="E37" s="243"/>
      <c r="F37" s="40">
        <v>11</v>
      </c>
      <c r="G37" s="40" t="s">
        <v>214</v>
      </c>
      <c r="H37" s="41">
        <v>4</v>
      </c>
      <c r="I37" s="40">
        <v>7</v>
      </c>
      <c r="J37" s="40" t="s">
        <v>214</v>
      </c>
      <c r="K37" s="41">
        <v>5</v>
      </c>
      <c r="L37" s="237"/>
      <c r="M37" s="234"/>
      <c r="N37" s="234"/>
      <c r="O37" s="234"/>
      <c r="P37" s="235"/>
      <c r="Q37" s="237"/>
      <c r="R37" s="235"/>
      <c r="S37" s="42" t="s">
        <v>203</v>
      </c>
      <c r="T37" s="234">
        <f>H37+K37</f>
        <v>9</v>
      </c>
      <c r="U37" s="235"/>
      <c r="V37" s="183"/>
      <c r="W37" s="244"/>
    </row>
    <row r="38" spans="1:23" s="28" customFormat="1" ht="15" customHeight="1">
      <c r="A38" s="238">
        <v>14</v>
      </c>
      <c r="B38" s="240" t="str">
        <f>'参加チーム名'!C18</f>
        <v>ＧＴＯ☆ＡＳＵＣＯＭＥ</v>
      </c>
      <c r="C38" s="231" t="str">
        <f>IF(C39=""," ",IF(C39&gt;E39,"○",IF(C39&lt;E39,"×","△")))</f>
        <v>×</v>
      </c>
      <c r="D38" s="232"/>
      <c r="E38" s="233"/>
      <c r="F38" s="242"/>
      <c r="G38" s="242"/>
      <c r="H38" s="243"/>
      <c r="I38" s="231" t="str">
        <f>IF(I39=""," ",IF(I39&gt;K39,"○",IF(I39&lt;K39,"×","△")))</f>
        <v>○</v>
      </c>
      <c r="J38" s="232"/>
      <c r="K38" s="233"/>
      <c r="L38" s="236">
        <f>IF(C39&gt;E39,1,0)+IF(I39&gt;K39,1,0)</f>
        <v>1</v>
      </c>
      <c r="M38" s="232" t="s">
        <v>260</v>
      </c>
      <c r="N38" s="232">
        <f>IF(C39+E39&gt;0,IF(C39=E39,1,0),0)+IF(I39+K39&gt;0,IF(I39=K39,1,0),0)</f>
        <v>0</v>
      </c>
      <c r="O38" s="232" t="s">
        <v>260</v>
      </c>
      <c r="P38" s="233">
        <f>IF(C39&lt;E39,1,0)+IF(I39&lt;K39,1,0)</f>
        <v>1</v>
      </c>
      <c r="Q38" s="236">
        <f>L38*2+N38*1</f>
        <v>2</v>
      </c>
      <c r="R38" s="233"/>
      <c r="S38" s="39" t="s">
        <v>201</v>
      </c>
      <c r="T38" s="232">
        <f>C39+I39</f>
        <v>14</v>
      </c>
      <c r="U38" s="233"/>
      <c r="V38" s="226">
        <v>2</v>
      </c>
      <c r="W38" s="225"/>
    </row>
    <row r="39" spans="1:23" s="28" customFormat="1" ht="15" customHeight="1">
      <c r="A39" s="239"/>
      <c r="B39" s="241"/>
      <c r="C39" s="40">
        <f>H37</f>
        <v>4</v>
      </c>
      <c r="D39" s="40" t="s">
        <v>214</v>
      </c>
      <c r="E39" s="41">
        <f>F37</f>
        <v>11</v>
      </c>
      <c r="F39" s="242"/>
      <c r="G39" s="242"/>
      <c r="H39" s="243"/>
      <c r="I39" s="40">
        <v>10</v>
      </c>
      <c r="J39" s="40" t="s">
        <v>214</v>
      </c>
      <c r="K39" s="41">
        <v>7</v>
      </c>
      <c r="L39" s="237"/>
      <c r="M39" s="234"/>
      <c r="N39" s="234"/>
      <c r="O39" s="234"/>
      <c r="P39" s="235"/>
      <c r="Q39" s="237"/>
      <c r="R39" s="235"/>
      <c r="S39" s="42" t="s">
        <v>203</v>
      </c>
      <c r="T39" s="234">
        <f>E39+K39</f>
        <v>18</v>
      </c>
      <c r="U39" s="235"/>
      <c r="V39" s="183"/>
      <c r="W39" s="244"/>
    </row>
    <row r="40" spans="1:23" s="28" customFormat="1" ht="15" customHeight="1">
      <c r="A40" s="238">
        <v>15</v>
      </c>
      <c r="B40" s="240" t="str">
        <f>'参加チーム名'!C19</f>
        <v>白二ビクトリー</v>
      </c>
      <c r="C40" s="231" t="str">
        <f>IF(C41=""," ",IF(C41&gt;E41,"○",IF(C41&lt;E41,"×","△")))</f>
        <v>×</v>
      </c>
      <c r="D40" s="232"/>
      <c r="E40" s="233"/>
      <c r="F40" s="231" t="str">
        <f>IF(F41=""," ",IF(F41&gt;H41,"○",IF(F41&lt;H41,"×","△")))</f>
        <v>×</v>
      </c>
      <c r="G40" s="232"/>
      <c r="H40" s="233"/>
      <c r="I40" s="242"/>
      <c r="J40" s="242"/>
      <c r="K40" s="243"/>
      <c r="L40" s="236">
        <f>IF(C41&gt;E41,1,0)+IF(F41&gt;H41,1,0)</f>
        <v>0</v>
      </c>
      <c r="M40" s="232" t="s">
        <v>260</v>
      </c>
      <c r="N40" s="232">
        <f>IF(C41+E41&gt;0,IF(C41=E41,1,0),0)+IF(F41+H41&gt;0,IF(F41=H41,1,0),0)</f>
        <v>0</v>
      </c>
      <c r="O40" s="232" t="s">
        <v>260</v>
      </c>
      <c r="P40" s="233">
        <f>IF(C41&lt;E41,1,0)+IF(F41&lt;H41,1,0)</f>
        <v>2</v>
      </c>
      <c r="Q40" s="236">
        <f>L40*2+N40*1</f>
        <v>0</v>
      </c>
      <c r="R40" s="233"/>
      <c r="S40" s="39" t="s">
        <v>201</v>
      </c>
      <c r="T40" s="232">
        <f>C41+F41</f>
        <v>12</v>
      </c>
      <c r="U40" s="233"/>
      <c r="V40" s="226">
        <v>3</v>
      </c>
      <c r="W40" s="225"/>
    </row>
    <row r="41" spans="1:23" s="28" customFormat="1" ht="15" customHeight="1">
      <c r="A41" s="247"/>
      <c r="B41" s="241"/>
      <c r="C41" s="40">
        <f>K37</f>
        <v>5</v>
      </c>
      <c r="D41" s="40" t="s">
        <v>214</v>
      </c>
      <c r="E41" s="41">
        <f>I37</f>
        <v>7</v>
      </c>
      <c r="F41" s="40">
        <f>K39</f>
        <v>7</v>
      </c>
      <c r="G41" s="40" t="s">
        <v>214</v>
      </c>
      <c r="H41" s="41">
        <f>I39</f>
        <v>10</v>
      </c>
      <c r="I41" s="242"/>
      <c r="J41" s="242"/>
      <c r="K41" s="243"/>
      <c r="L41" s="237"/>
      <c r="M41" s="234"/>
      <c r="N41" s="234"/>
      <c r="O41" s="234"/>
      <c r="P41" s="235"/>
      <c r="Q41" s="237"/>
      <c r="R41" s="235"/>
      <c r="S41" s="42" t="s">
        <v>203</v>
      </c>
      <c r="T41" s="234">
        <f>E41+H41</f>
        <v>17</v>
      </c>
      <c r="U41" s="235"/>
      <c r="V41" s="183"/>
      <c r="W41" s="244"/>
    </row>
    <row r="42" spans="1:23" s="28" customFormat="1" ht="15" customHeight="1">
      <c r="A42" s="30"/>
      <c r="B42" s="31"/>
      <c r="C42" s="29"/>
      <c r="D42" s="29"/>
      <c r="E42" s="29"/>
      <c r="F42" s="29"/>
      <c r="G42" s="29"/>
      <c r="H42" s="29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1:23" s="28" customFormat="1" ht="15" customHeight="1">
      <c r="A43" s="251" t="s">
        <v>170</v>
      </c>
      <c r="B43" s="250"/>
      <c r="C43" s="248">
        <f>+A44</f>
        <v>16</v>
      </c>
      <c r="D43" s="248"/>
      <c r="E43" s="246"/>
      <c r="F43" s="245">
        <f>+A46</f>
        <v>17</v>
      </c>
      <c r="G43" s="248"/>
      <c r="H43" s="246"/>
      <c r="I43" s="245">
        <f>+A48</f>
        <v>18</v>
      </c>
      <c r="J43" s="248"/>
      <c r="K43" s="246"/>
      <c r="L43" s="25" t="s">
        <v>261</v>
      </c>
      <c r="M43" s="26" t="s">
        <v>262</v>
      </c>
      <c r="N43" s="26" t="s">
        <v>263</v>
      </c>
      <c r="O43" s="26" t="s">
        <v>264</v>
      </c>
      <c r="P43" s="27" t="s">
        <v>197</v>
      </c>
      <c r="Q43" s="245" t="s">
        <v>198</v>
      </c>
      <c r="R43" s="246"/>
      <c r="S43" s="245" t="s">
        <v>199</v>
      </c>
      <c r="T43" s="248"/>
      <c r="U43" s="246"/>
      <c r="V43" s="245" t="s">
        <v>200</v>
      </c>
      <c r="W43" s="246"/>
    </row>
    <row r="44" spans="1:23" s="28" customFormat="1" ht="15" customHeight="1">
      <c r="A44" s="238">
        <v>16</v>
      </c>
      <c r="B44" s="240" t="str">
        <f>'参加チーム名'!C20</f>
        <v>東仙LSファイターズ</v>
      </c>
      <c r="C44" s="242"/>
      <c r="D44" s="242"/>
      <c r="E44" s="243"/>
      <c r="F44" s="231" t="str">
        <f>IF(F45=""," ",IF(F45&gt;H45,"○",IF(F45&lt;H45,"×","△")))</f>
        <v>×</v>
      </c>
      <c r="G44" s="232"/>
      <c r="H44" s="233"/>
      <c r="I44" s="231" t="str">
        <f>IF(I45=""," ",IF(I45&gt;K45,"○",IF(I45&lt;K45,"×","△")))</f>
        <v>×</v>
      </c>
      <c r="J44" s="232"/>
      <c r="K44" s="233"/>
      <c r="L44" s="236">
        <f>IF(F45&gt;H45,1,0)+IF(I45&gt;K45,1,0)</f>
        <v>0</v>
      </c>
      <c r="M44" s="232" t="s">
        <v>260</v>
      </c>
      <c r="N44" s="232">
        <f>IF(F45+H45&gt;0,IF(F45=H45,1,0),0)+IF(I45+K45&gt;0,IF(I45=K45,1,0),0)</f>
        <v>0</v>
      </c>
      <c r="O44" s="232" t="s">
        <v>260</v>
      </c>
      <c r="P44" s="233">
        <f>IF(F45&lt;H45,1,0)+IF(I45&lt;K45,1,0)</f>
        <v>2</v>
      </c>
      <c r="Q44" s="236">
        <f>L44*2+N44*1</f>
        <v>0</v>
      </c>
      <c r="R44" s="233"/>
      <c r="S44" s="39" t="s">
        <v>201</v>
      </c>
      <c r="T44" s="232">
        <f>F45+I45</f>
        <v>13</v>
      </c>
      <c r="U44" s="233"/>
      <c r="V44" s="226">
        <v>3</v>
      </c>
      <c r="W44" s="225"/>
    </row>
    <row r="45" spans="1:23" s="28" customFormat="1" ht="15" customHeight="1">
      <c r="A45" s="239"/>
      <c r="B45" s="241"/>
      <c r="C45" s="242"/>
      <c r="D45" s="242"/>
      <c r="E45" s="243"/>
      <c r="F45" s="40">
        <v>8</v>
      </c>
      <c r="G45" s="40" t="s">
        <v>214</v>
      </c>
      <c r="H45" s="41">
        <v>10</v>
      </c>
      <c r="I45" s="40">
        <v>5</v>
      </c>
      <c r="J45" s="40" t="s">
        <v>214</v>
      </c>
      <c r="K45" s="41">
        <v>10</v>
      </c>
      <c r="L45" s="237"/>
      <c r="M45" s="234"/>
      <c r="N45" s="234"/>
      <c r="O45" s="234"/>
      <c r="P45" s="235"/>
      <c r="Q45" s="237"/>
      <c r="R45" s="235"/>
      <c r="S45" s="42" t="s">
        <v>203</v>
      </c>
      <c r="T45" s="234">
        <f>H45+K45</f>
        <v>20</v>
      </c>
      <c r="U45" s="235"/>
      <c r="V45" s="183"/>
      <c r="W45" s="244"/>
    </row>
    <row r="46" spans="1:23" s="28" customFormat="1" ht="15" customHeight="1">
      <c r="A46" s="238">
        <v>17</v>
      </c>
      <c r="B46" s="240" t="str">
        <f>'参加チーム名'!C21</f>
        <v>杉小キャイーンブラザーズ</v>
      </c>
      <c r="C46" s="231" t="str">
        <f>IF(C47=""," ",IF(C47&gt;E47,"○",IF(C47&lt;E47,"×","△")))</f>
        <v>○</v>
      </c>
      <c r="D46" s="232"/>
      <c r="E46" s="233"/>
      <c r="F46" s="242"/>
      <c r="G46" s="242"/>
      <c r="H46" s="243"/>
      <c r="I46" s="231" t="str">
        <f>IF(I47=""," ",IF(I47&gt;K47,"○",IF(I47&lt;K47,"×","△")))</f>
        <v>×</v>
      </c>
      <c r="J46" s="232"/>
      <c r="K46" s="233"/>
      <c r="L46" s="236">
        <f>IF(C47&gt;E47,1,0)+IF(I47&gt;K47,1,0)</f>
        <v>1</v>
      </c>
      <c r="M46" s="232" t="s">
        <v>260</v>
      </c>
      <c r="N46" s="232">
        <f>IF(C47+E47&gt;0,IF(C47=E47,1,0),0)+IF(I47+K47&gt;0,IF(I47=K47,1,0),0)</f>
        <v>0</v>
      </c>
      <c r="O46" s="232" t="s">
        <v>260</v>
      </c>
      <c r="P46" s="233">
        <f>IF(C47&lt;E47,1,0)+IF(I47&lt;K47,1,0)</f>
        <v>1</v>
      </c>
      <c r="Q46" s="236">
        <f>L46*2+N46*1</f>
        <v>2</v>
      </c>
      <c r="R46" s="233"/>
      <c r="S46" s="39" t="s">
        <v>201</v>
      </c>
      <c r="T46" s="232">
        <f>C47+I47</f>
        <v>12</v>
      </c>
      <c r="U46" s="233"/>
      <c r="V46" s="226">
        <v>2</v>
      </c>
      <c r="W46" s="225"/>
    </row>
    <row r="47" spans="1:23" s="28" customFormat="1" ht="15" customHeight="1">
      <c r="A47" s="239"/>
      <c r="B47" s="241"/>
      <c r="C47" s="40">
        <f>H45</f>
        <v>10</v>
      </c>
      <c r="D47" s="40" t="s">
        <v>214</v>
      </c>
      <c r="E47" s="41">
        <f>F45</f>
        <v>8</v>
      </c>
      <c r="F47" s="242"/>
      <c r="G47" s="242"/>
      <c r="H47" s="243"/>
      <c r="I47" s="40">
        <v>2</v>
      </c>
      <c r="J47" s="40" t="s">
        <v>214</v>
      </c>
      <c r="K47" s="41">
        <v>9</v>
      </c>
      <c r="L47" s="237"/>
      <c r="M47" s="234"/>
      <c r="N47" s="234"/>
      <c r="O47" s="234"/>
      <c r="P47" s="235"/>
      <c r="Q47" s="237"/>
      <c r="R47" s="235"/>
      <c r="S47" s="42" t="s">
        <v>203</v>
      </c>
      <c r="T47" s="234">
        <f>E47+K47</f>
        <v>17</v>
      </c>
      <c r="U47" s="235"/>
      <c r="V47" s="183"/>
      <c r="W47" s="244"/>
    </row>
    <row r="48" spans="1:23" s="28" customFormat="1" ht="15" customHeight="1">
      <c r="A48" s="238">
        <v>18</v>
      </c>
      <c r="B48" s="240" t="str">
        <f>'参加チーム名'!C22</f>
        <v>ソウルチャレンジャー</v>
      </c>
      <c r="C48" s="231" t="str">
        <f>IF(C49=""," ",IF(C49&gt;E49,"○",IF(C49&lt;E49,"×","△")))</f>
        <v>○</v>
      </c>
      <c r="D48" s="232"/>
      <c r="E48" s="233"/>
      <c r="F48" s="231" t="str">
        <f>IF(F49=""," ",IF(F49&gt;H49,"○",IF(F49&lt;H49,"×","△")))</f>
        <v>○</v>
      </c>
      <c r="G48" s="232"/>
      <c r="H48" s="233"/>
      <c r="I48" s="242"/>
      <c r="J48" s="242"/>
      <c r="K48" s="243"/>
      <c r="L48" s="236">
        <f>IF(C49&gt;E49,1,0)+IF(F49&gt;H49,1,0)</f>
        <v>2</v>
      </c>
      <c r="M48" s="232" t="s">
        <v>260</v>
      </c>
      <c r="N48" s="232">
        <f>IF(C49+E49&gt;0,IF(C49=E49,1,0),0)+IF(F49+H49&gt;0,IF(F49=H49,1,0),0)</f>
        <v>0</v>
      </c>
      <c r="O48" s="232" t="s">
        <v>260</v>
      </c>
      <c r="P48" s="233">
        <f>IF(C49&lt;E49,1,0)+IF(F49&lt;H49,1,0)</f>
        <v>0</v>
      </c>
      <c r="Q48" s="236">
        <f>L48*2+N48*1</f>
        <v>4</v>
      </c>
      <c r="R48" s="233"/>
      <c r="S48" s="39" t="s">
        <v>201</v>
      </c>
      <c r="T48" s="232">
        <f>C49+F49</f>
        <v>19</v>
      </c>
      <c r="U48" s="233"/>
      <c r="V48" s="226">
        <v>1</v>
      </c>
      <c r="W48" s="225"/>
    </row>
    <row r="49" spans="1:23" ht="15" customHeight="1">
      <c r="A49" s="247"/>
      <c r="B49" s="241"/>
      <c r="C49" s="40">
        <f>K45</f>
        <v>10</v>
      </c>
      <c r="D49" s="40" t="s">
        <v>214</v>
      </c>
      <c r="E49" s="41">
        <f>I45</f>
        <v>5</v>
      </c>
      <c r="F49" s="40">
        <f>K47</f>
        <v>9</v>
      </c>
      <c r="G49" s="40" t="s">
        <v>214</v>
      </c>
      <c r="H49" s="41">
        <f>I47</f>
        <v>2</v>
      </c>
      <c r="I49" s="242"/>
      <c r="J49" s="242"/>
      <c r="K49" s="243"/>
      <c r="L49" s="237"/>
      <c r="M49" s="234"/>
      <c r="N49" s="234"/>
      <c r="O49" s="234"/>
      <c r="P49" s="235"/>
      <c r="Q49" s="237"/>
      <c r="R49" s="235"/>
      <c r="S49" s="42" t="s">
        <v>203</v>
      </c>
      <c r="T49" s="234">
        <f>E49+H49</f>
        <v>7</v>
      </c>
      <c r="U49" s="235"/>
      <c r="V49" s="183"/>
      <c r="W49" s="244"/>
    </row>
    <row r="50" ht="15" customHeight="1"/>
    <row r="51" spans="1:23" s="28" customFormat="1" ht="15" customHeight="1">
      <c r="A51" s="251" t="s">
        <v>165</v>
      </c>
      <c r="B51" s="250"/>
      <c r="C51" s="248">
        <f>+A52</f>
        <v>19</v>
      </c>
      <c r="D51" s="248"/>
      <c r="E51" s="246"/>
      <c r="F51" s="245">
        <f>+A54</f>
        <v>20</v>
      </c>
      <c r="G51" s="248"/>
      <c r="H51" s="246"/>
      <c r="I51" s="245">
        <f>+A56</f>
        <v>21</v>
      </c>
      <c r="J51" s="248"/>
      <c r="K51" s="246"/>
      <c r="L51" s="25" t="s">
        <v>261</v>
      </c>
      <c r="M51" s="26" t="s">
        <v>262</v>
      </c>
      <c r="N51" s="26" t="s">
        <v>263</v>
      </c>
      <c r="O51" s="26" t="s">
        <v>264</v>
      </c>
      <c r="P51" s="27" t="s">
        <v>197</v>
      </c>
      <c r="Q51" s="245" t="s">
        <v>198</v>
      </c>
      <c r="R51" s="246"/>
      <c r="S51" s="245" t="s">
        <v>199</v>
      </c>
      <c r="T51" s="248"/>
      <c r="U51" s="246"/>
      <c r="V51" s="245" t="s">
        <v>200</v>
      </c>
      <c r="W51" s="246"/>
    </row>
    <row r="52" spans="1:23" s="28" customFormat="1" ht="15" customHeight="1">
      <c r="A52" s="238">
        <v>19</v>
      </c>
      <c r="B52" s="240" t="str">
        <f>'参加チーム名'!C23</f>
        <v>月見レッドアーマーズ</v>
      </c>
      <c r="C52" s="242"/>
      <c r="D52" s="242"/>
      <c r="E52" s="243"/>
      <c r="F52" s="231" t="str">
        <f>IF(F53=""," ",IF(F53&gt;H53,"○",IF(F53&lt;H53,"×","△")))</f>
        <v>○</v>
      </c>
      <c r="G52" s="232"/>
      <c r="H52" s="233"/>
      <c r="I52" s="231" t="str">
        <f>IF(I53=""," ",IF(I53&gt;K53,"○",IF(I53&lt;K53,"×","△")))</f>
        <v>×</v>
      </c>
      <c r="J52" s="232"/>
      <c r="K52" s="233"/>
      <c r="L52" s="236">
        <f>IF(F53&gt;H53,1,0)+IF(I53&gt;K53,1,0)</f>
        <v>1</v>
      </c>
      <c r="M52" s="232" t="s">
        <v>260</v>
      </c>
      <c r="N52" s="232">
        <f>IF(F53+H53&gt;0,IF(F53=H53,1,0),0)+IF(I53+K53&gt;0,IF(I53=K53,1,0),0)</f>
        <v>0</v>
      </c>
      <c r="O52" s="232" t="s">
        <v>260</v>
      </c>
      <c r="P52" s="233">
        <f>IF(F53&lt;H53,1,0)+IF(I53&lt;K53,1,0)</f>
        <v>1</v>
      </c>
      <c r="Q52" s="236">
        <f>L52*2+N52*1</f>
        <v>2</v>
      </c>
      <c r="R52" s="233"/>
      <c r="S52" s="39" t="s">
        <v>201</v>
      </c>
      <c r="T52" s="232">
        <f>F53+I53</f>
        <v>14</v>
      </c>
      <c r="U52" s="233"/>
      <c r="V52" s="226">
        <v>2</v>
      </c>
      <c r="W52" s="225"/>
    </row>
    <row r="53" spans="1:23" s="28" customFormat="1" ht="15" customHeight="1">
      <c r="A53" s="239"/>
      <c r="B53" s="241"/>
      <c r="C53" s="242"/>
      <c r="D53" s="242"/>
      <c r="E53" s="243"/>
      <c r="F53" s="40">
        <v>11</v>
      </c>
      <c r="G53" s="40" t="s">
        <v>214</v>
      </c>
      <c r="H53" s="41">
        <v>7</v>
      </c>
      <c r="I53" s="40">
        <v>3</v>
      </c>
      <c r="J53" s="40" t="s">
        <v>214</v>
      </c>
      <c r="K53" s="41">
        <v>7</v>
      </c>
      <c r="L53" s="237"/>
      <c r="M53" s="234"/>
      <c r="N53" s="234"/>
      <c r="O53" s="234"/>
      <c r="P53" s="235"/>
      <c r="Q53" s="237"/>
      <c r="R53" s="235"/>
      <c r="S53" s="42" t="s">
        <v>203</v>
      </c>
      <c r="T53" s="234">
        <f>H53+K53</f>
        <v>14</v>
      </c>
      <c r="U53" s="235"/>
      <c r="V53" s="183"/>
      <c r="W53" s="244"/>
    </row>
    <row r="54" spans="1:23" s="28" customFormat="1" ht="15" customHeight="1">
      <c r="A54" s="238">
        <v>20</v>
      </c>
      <c r="B54" s="240" t="str">
        <f>'参加チーム名'!C24</f>
        <v>館ジャングルー</v>
      </c>
      <c r="C54" s="231" t="str">
        <f>IF(C55=""," ",IF(C55&gt;E55,"○",IF(C55&lt;E55,"×","△")))</f>
        <v>×</v>
      </c>
      <c r="D54" s="232"/>
      <c r="E54" s="233"/>
      <c r="F54" s="242"/>
      <c r="G54" s="242"/>
      <c r="H54" s="243"/>
      <c r="I54" s="231" t="str">
        <f>IF(I55=""," ",IF(I55&gt;K55,"○",IF(I55&lt;K55,"×","△")))</f>
        <v>×</v>
      </c>
      <c r="J54" s="232"/>
      <c r="K54" s="233"/>
      <c r="L54" s="236">
        <f>IF(C55&gt;E55,1,0)+IF(I55&gt;K55,1,0)</f>
        <v>0</v>
      </c>
      <c r="M54" s="232" t="s">
        <v>260</v>
      </c>
      <c r="N54" s="232">
        <f>IF(C55+E55&gt;0,IF(C55=E55,1,0),0)+IF(I55+K55&gt;0,IF(I55=K55,1,0),0)</f>
        <v>0</v>
      </c>
      <c r="O54" s="232" t="s">
        <v>260</v>
      </c>
      <c r="P54" s="233">
        <f>IF(C55&lt;E55,1,0)+IF(I55&lt;K55,1,0)</f>
        <v>2</v>
      </c>
      <c r="Q54" s="236">
        <f>L54*2+N54*1</f>
        <v>0</v>
      </c>
      <c r="R54" s="233"/>
      <c r="S54" s="39" t="s">
        <v>201</v>
      </c>
      <c r="T54" s="232">
        <f>C55+I55</f>
        <v>12</v>
      </c>
      <c r="U54" s="233"/>
      <c r="V54" s="226">
        <v>3</v>
      </c>
      <c r="W54" s="225"/>
    </row>
    <row r="55" spans="1:23" s="28" customFormat="1" ht="15" customHeight="1">
      <c r="A55" s="239"/>
      <c r="B55" s="241"/>
      <c r="C55" s="40">
        <f>H53</f>
        <v>7</v>
      </c>
      <c r="D55" s="40" t="s">
        <v>214</v>
      </c>
      <c r="E55" s="41">
        <f>F53</f>
        <v>11</v>
      </c>
      <c r="F55" s="242"/>
      <c r="G55" s="242"/>
      <c r="H55" s="243"/>
      <c r="I55" s="40">
        <v>5</v>
      </c>
      <c r="J55" s="40" t="s">
        <v>214</v>
      </c>
      <c r="K55" s="41">
        <v>8</v>
      </c>
      <c r="L55" s="237"/>
      <c r="M55" s="234"/>
      <c r="N55" s="234"/>
      <c r="O55" s="234"/>
      <c r="P55" s="235"/>
      <c r="Q55" s="237"/>
      <c r="R55" s="235"/>
      <c r="S55" s="42" t="s">
        <v>203</v>
      </c>
      <c r="T55" s="234">
        <f>E55+K55</f>
        <v>19</v>
      </c>
      <c r="U55" s="235"/>
      <c r="V55" s="183"/>
      <c r="W55" s="244"/>
    </row>
    <row r="56" spans="1:23" s="28" customFormat="1" ht="15" customHeight="1">
      <c r="A56" s="238">
        <v>21</v>
      </c>
      <c r="B56" s="240" t="str">
        <f>'参加チーム名'!C25</f>
        <v>ドルフィンズ二葉</v>
      </c>
      <c r="C56" s="231" t="str">
        <f>IF(C57=""," ",IF(C57&gt;E57,"○",IF(C57&lt;E57,"×","△")))</f>
        <v>○</v>
      </c>
      <c r="D56" s="232"/>
      <c r="E56" s="233"/>
      <c r="F56" s="231" t="str">
        <f>IF(F57=""," ",IF(F57&gt;H57,"○",IF(F57&lt;H57,"×","△")))</f>
        <v>○</v>
      </c>
      <c r="G56" s="232"/>
      <c r="H56" s="233"/>
      <c r="I56" s="242"/>
      <c r="J56" s="242"/>
      <c r="K56" s="243"/>
      <c r="L56" s="236">
        <f>IF(C57&gt;E57,1,0)+IF(F57&gt;H57,1,0)</f>
        <v>2</v>
      </c>
      <c r="M56" s="232" t="s">
        <v>260</v>
      </c>
      <c r="N56" s="232">
        <f>IF(C57+E57&gt;0,IF(C57=E57,1,0),0)+IF(F57+H57&gt;0,IF(F57=H57,1,0),0)</f>
        <v>0</v>
      </c>
      <c r="O56" s="232" t="s">
        <v>260</v>
      </c>
      <c r="P56" s="233">
        <f>IF(C57&lt;E57,1,0)+IF(F57&lt;H57,1,0)</f>
        <v>0</v>
      </c>
      <c r="Q56" s="236">
        <f>L56*2+N56*1</f>
        <v>4</v>
      </c>
      <c r="R56" s="233"/>
      <c r="S56" s="39" t="s">
        <v>201</v>
      </c>
      <c r="T56" s="232">
        <f>C57+F57</f>
        <v>15</v>
      </c>
      <c r="U56" s="233"/>
      <c r="V56" s="226">
        <v>1</v>
      </c>
      <c r="W56" s="225"/>
    </row>
    <row r="57" spans="1:26" s="28" customFormat="1" ht="15" customHeight="1">
      <c r="A57" s="247"/>
      <c r="B57" s="241"/>
      <c r="C57" s="40">
        <f>K53</f>
        <v>7</v>
      </c>
      <c r="D57" s="40" t="s">
        <v>214</v>
      </c>
      <c r="E57" s="41">
        <f>I53</f>
        <v>3</v>
      </c>
      <c r="F57" s="40">
        <f>K55</f>
        <v>8</v>
      </c>
      <c r="G57" s="40" t="s">
        <v>214</v>
      </c>
      <c r="H57" s="41">
        <f>I55</f>
        <v>5</v>
      </c>
      <c r="I57" s="242"/>
      <c r="J57" s="242"/>
      <c r="K57" s="243"/>
      <c r="L57" s="237"/>
      <c r="M57" s="234"/>
      <c r="N57" s="234"/>
      <c r="O57" s="234"/>
      <c r="P57" s="235"/>
      <c r="Q57" s="237"/>
      <c r="R57" s="235"/>
      <c r="S57" s="42" t="s">
        <v>203</v>
      </c>
      <c r="T57" s="234">
        <f>E57+H57</f>
        <v>8</v>
      </c>
      <c r="U57" s="235"/>
      <c r="V57" s="183"/>
      <c r="W57" s="244"/>
      <c r="X57" s="24"/>
      <c r="Y57" s="24"/>
      <c r="Z57" s="24"/>
    </row>
    <row r="58" spans="1:24" s="28" customFormat="1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3" ht="15" customHeight="1">
      <c r="A59" s="251" t="s">
        <v>171</v>
      </c>
      <c r="B59" s="250"/>
      <c r="C59" s="248">
        <f>+A60</f>
        <v>22</v>
      </c>
      <c r="D59" s="248"/>
      <c r="E59" s="246"/>
      <c r="F59" s="245">
        <f>+A62</f>
        <v>23</v>
      </c>
      <c r="G59" s="248"/>
      <c r="H59" s="246"/>
      <c r="I59" s="245">
        <f>+A64</f>
        <v>24</v>
      </c>
      <c r="J59" s="248"/>
      <c r="K59" s="246"/>
      <c r="L59" s="25" t="s">
        <v>261</v>
      </c>
      <c r="M59" s="26" t="s">
        <v>262</v>
      </c>
      <c r="N59" s="26" t="s">
        <v>263</v>
      </c>
      <c r="O59" s="26" t="s">
        <v>264</v>
      </c>
      <c r="P59" s="27" t="s">
        <v>197</v>
      </c>
      <c r="Q59" s="245" t="s">
        <v>198</v>
      </c>
      <c r="R59" s="246"/>
      <c r="S59" s="245" t="s">
        <v>199</v>
      </c>
      <c r="T59" s="248"/>
      <c r="U59" s="246"/>
      <c r="V59" s="245" t="s">
        <v>200</v>
      </c>
      <c r="W59" s="246"/>
    </row>
    <row r="60" spans="1:23" ht="15" customHeight="1">
      <c r="A60" s="238">
        <v>22</v>
      </c>
      <c r="B60" s="240" t="str">
        <f>'参加チーム名'!C26</f>
        <v>荒町朝練ファイターズＡ</v>
      </c>
      <c r="C60" s="242"/>
      <c r="D60" s="242"/>
      <c r="E60" s="243"/>
      <c r="F60" s="231" t="str">
        <f>IF(F61=""," ",IF(F61&gt;H61,"○",IF(F61&lt;H61,"×","△")))</f>
        <v>×</v>
      </c>
      <c r="G60" s="232"/>
      <c r="H60" s="233"/>
      <c r="I60" s="231" t="str">
        <f>IF(I61=""," ",IF(I61&gt;K61,"○",IF(I61&lt;K61,"×","△")))</f>
        <v>○</v>
      </c>
      <c r="J60" s="232"/>
      <c r="K60" s="233"/>
      <c r="L60" s="236">
        <f>IF(F61&gt;H61,1,0)+IF(I61&gt;K61,1,0)</f>
        <v>1</v>
      </c>
      <c r="M60" s="232" t="s">
        <v>260</v>
      </c>
      <c r="N60" s="232">
        <f>IF(F61+H61&gt;0,IF(F61=H61,1,0),0)+IF(I61+K61&gt;0,IF(I61=K61,1,0),0)</f>
        <v>0</v>
      </c>
      <c r="O60" s="232" t="s">
        <v>260</v>
      </c>
      <c r="P60" s="233">
        <f>IF(F61&lt;H61,1,0)+IF(I61&lt;K61,1,0)</f>
        <v>1</v>
      </c>
      <c r="Q60" s="236">
        <f>L60*2+N60*1</f>
        <v>2</v>
      </c>
      <c r="R60" s="233"/>
      <c r="S60" s="39" t="s">
        <v>201</v>
      </c>
      <c r="T60" s="232">
        <f>F61+I61</f>
        <v>15</v>
      </c>
      <c r="U60" s="233"/>
      <c r="V60" s="226">
        <v>2</v>
      </c>
      <c r="W60" s="225"/>
    </row>
    <row r="61" spans="1:23" ht="15" customHeight="1">
      <c r="A61" s="239"/>
      <c r="B61" s="241"/>
      <c r="C61" s="242"/>
      <c r="D61" s="242"/>
      <c r="E61" s="243"/>
      <c r="F61" s="40">
        <v>6</v>
      </c>
      <c r="G61" s="40" t="s">
        <v>214</v>
      </c>
      <c r="H61" s="41">
        <v>10</v>
      </c>
      <c r="I61" s="40">
        <v>9</v>
      </c>
      <c r="J61" s="40" t="s">
        <v>214</v>
      </c>
      <c r="K61" s="41">
        <v>4</v>
      </c>
      <c r="L61" s="237"/>
      <c r="M61" s="234"/>
      <c r="N61" s="234"/>
      <c r="O61" s="234"/>
      <c r="P61" s="235"/>
      <c r="Q61" s="237"/>
      <c r="R61" s="235"/>
      <c r="S61" s="42" t="s">
        <v>203</v>
      </c>
      <c r="T61" s="234">
        <f>H61+K61</f>
        <v>14</v>
      </c>
      <c r="U61" s="235"/>
      <c r="V61" s="183"/>
      <c r="W61" s="244"/>
    </row>
    <row r="62" spans="1:23" ht="15" customHeight="1">
      <c r="A62" s="238">
        <v>23</v>
      </c>
      <c r="B62" s="240" t="str">
        <f>'参加チーム名'!C27</f>
        <v>松原エンデバーズＥＸ</v>
      </c>
      <c r="C62" s="231" t="str">
        <f>IF(C63=""," ",IF(C63&gt;E63,"○",IF(C63&lt;E63,"×","△")))</f>
        <v>○</v>
      </c>
      <c r="D62" s="232"/>
      <c r="E62" s="233"/>
      <c r="F62" s="242"/>
      <c r="G62" s="242"/>
      <c r="H62" s="243"/>
      <c r="I62" s="231" t="str">
        <f>IF(I63=""," ",IF(I63&gt;K63,"○",IF(I63&lt;K63,"×","△")))</f>
        <v>○</v>
      </c>
      <c r="J62" s="232"/>
      <c r="K62" s="233"/>
      <c r="L62" s="236">
        <f>IF(C63&gt;E63,1,0)+IF(I63&gt;K63,1,0)</f>
        <v>2</v>
      </c>
      <c r="M62" s="232" t="s">
        <v>260</v>
      </c>
      <c r="N62" s="232">
        <f>IF(C63+E63&gt;0,IF(C63=E63,1,0),0)+IF(I63+K63&gt;0,IF(I63=K63,1,0),0)</f>
        <v>0</v>
      </c>
      <c r="O62" s="232" t="s">
        <v>260</v>
      </c>
      <c r="P62" s="233">
        <f>IF(C63&lt;E63,1,0)+IF(I63&lt;K63,1,0)</f>
        <v>0</v>
      </c>
      <c r="Q62" s="236">
        <f>L62*2+N62*1</f>
        <v>4</v>
      </c>
      <c r="R62" s="233"/>
      <c r="S62" s="39" t="s">
        <v>201</v>
      </c>
      <c r="T62" s="232">
        <f>C63+I63</f>
        <v>20</v>
      </c>
      <c r="U62" s="233"/>
      <c r="V62" s="226">
        <v>1</v>
      </c>
      <c r="W62" s="225"/>
    </row>
    <row r="63" spans="1:23" ht="15" customHeight="1">
      <c r="A63" s="239"/>
      <c r="B63" s="241"/>
      <c r="C63" s="40">
        <f>H61</f>
        <v>10</v>
      </c>
      <c r="D63" s="40" t="s">
        <v>214</v>
      </c>
      <c r="E63" s="41">
        <f>F61</f>
        <v>6</v>
      </c>
      <c r="F63" s="242"/>
      <c r="G63" s="242"/>
      <c r="H63" s="243"/>
      <c r="I63" s="40">
        <v>10</v>
      </c>
      <c r="J63" s="40" t="s">
        <v>214</v>
      </c>
      <c r="K63" s="41">
        <v>0</v>
      </c>
      <c r="L63" s="237"/>
      <c r="M63" s="234"/>
      <c r="N63" s="234"/>
      <c r="O63" s="234"/>
      <c r="P63" s="235"/>
      <c r="Q63" s="237"/>
      <c r="R63" s="235"/>
      <c r="S63" s="42" t="s">
        <v>203</v>
      </c>
      <c r="T63" s="234">
        <f>E63+K63</f>
        <v>6</v>
      </c>
      <c r="U63" s="235"/>
      <c r="V63" s="183"/>
      <c r="W63" s="244"/>
    </row>
    <row r="64" spans="1:23" ht="15" customHeight="1">
      <c r="A64" s="238">
        <v>24</v>
      </c>
      <c r="B64" s="240" t="str">
        <f>'参加チーム名'!C28</f>
        <v>須賀川ゴシラキッズＤＢＣ</v>
      </c>
      <c r="C64" s="231" t="str">
        <f>IF(C65=""," ",IF(C65&gt;E65,"○",IF(C65&lt;E65,"×","△")))</f>
        <v>×</v>
      </c>
      <c r="D64" s="232"/>
      <c r="E64" s="233"/>
      <c r="F64" s="231" t="str">
        <f>IF(F65=""," ",IF(F65&gt;H65,"○",IF(F65&lt;H65,"×","△")))</f>
        <v>×</v>
      </c>
      <c r="G64" s="232"/>
      <c r="H64" s="233"/>
      <c r="I64" s="242"/>
      <c r="J64" s="242"/>
      <c r="K64" s="243"/>
      <c r="L64" s="236">
        <f>IF(C65&gt;E65,1,0)+IF(F65&gt;H65,1,0)</f>
        <v>0</v>
      </c>
      <c r="M64" s="232" t="s">
        <v>260</v>
      </c>
      <c r="N64" s="232">
        <f>IF(C65+E65&gt;0,IF(C65=E65,1,0),0)+IF(F65+H65&gt;0,IF(F65=H65,1,0),0)</f>
        <v>0</v>
      </c>
      <c r="O64" s="232" t="s">
        <v>260</v>
      </c>
      <c r="P64" s="233">
        <f>IF(C65&lt;E65,1,0)+IF(F65&lt;H65,1,0)</f>
        <v>2</v>
      </c>
      <c r="Q64" s="236">
        <f>L64*2+N64*1</f>
        <v>0</v>
      </c>
      <c r="R64" s="233"/>
      <c r="S64" s="39" t="s">
        <v>201</v>
      </c>
      <c r="T64" s="232">
        <f>C65+F65</f>
        <v>4</v>
      </c>
      <c r="U64" s="233"/>
      <c r="V64" s="226">
        <v>3</v>
      </c>
      <c r="W64" s="225"/>
    </row>
    <row r="65" spans="1:23" ht="15" customHeight="1">
      <c r="A65" s="247"/>
      <c r="B65" s="241"/>
      <c r="C65" s="40">
        <f>K61</f>
        <v>4</v>
      </c>
      <c r="D65" s="40" t="s">
        <v>214</v>
      </c>
      <c r="E65" s="41">
        <f>I61</f>
        <v>9</v>
      </c>
      <c r="F65" s="40">
        <f>K63</f>
        <v>0</v>
      </c>
      <c r="G65" s="40" t="s">
        <v>214</v>
      </c>
      <c r="H65" s="41">
        <f>I63</f>
        <v>10</v>
      </c>
      <c r="I65" s="242"/>
      <c r="J65" s="242"/>
      <c r="K65" s="243"/>
      <c r="L65" s="237"/>
      <c r="M65" s="234"/>
      <c r="N65" s="234"/>
      <c r="O65" s="234"/>
      <c r="P65" s="235"/>
      <c r="Q65" s="237"/>
      <c r="R65" s="235"/>
      <c r="S65" s="42" t="s">
        <v>203</v>
      </c>
      <c r="T65" s="234">
        <f>E65+H65</f>
        <v>19</v>
      </c>
      <c r="U65" s="235"/>
      <c r="V65" s="183"/>
      <c r="W65" s="244"/>
    </row>
  </sheetData>
  <mergeCells count="393">
    <mergeCell ref="V8:W9"/>
    <mergeCell ref="T9:U9"/>
    <mergeCell ref="A51:B51"/>
    <mergeCell ref="Q51:R51"/>
    <mergeCell ref="S51:U51"/>
    <mergeCell ref="V51:W51"/>
    <mergeCell ref="V48:W49"/>
    <mergeCell ref="T49:U49"/>
    <mergeCell ref="O48:O49"/>
    <mergeCell ref="P48:P49"/>
    <mergeCell ref="T4:U4"/>
    <mergeCell ref="V4:W5"/>
    <mergeCell ref="T5:U5"/>
    <mergeCell ref="L6:L7"/>
    <mergeCell ref="M6:M7"/>
    <mergeCell ref="N6:N7"/>
    <mergeCell ref="Q6:R7"/>
    <mergeCell ref="L4:L5"/>
    <mergeCell ref="M4:M5"/>
    <mergeCell ref="N4:N5"/>
    <mergeCell ref="Q4:R5"/>
    <mergeCell ref="Q48:R49"/>
    <mergeCell ref="T48:U48"/>
    <mergeCell ref="I48:K49"/>
    <mergeCell ref="L48:L49"/>
    <mergeCell ref="M48:M49"/>
    <mergeCell ref="N48:N49"/>
    <mergeCell ref="P46:P47"/>
    <mergeCell ref="Q46:R47"/>
    <mergeCell ref="T46:U46"/>
    <mergeCell ref="A48:A49"/>
    <mergeCell ref="B48:B49"/>
    <mergeCell ref="C48:E48"/>
    <mergeCell ref="F48:H48"/>
    <mergeCell ref="T47:U47"/>
    <mergeCell ref="V44:W45"/>
    <mergeCell ref="A46:A47"/>
    <mergeCell ref="B46:B47"/>
    <mergeCell ref="C46:E46"/>
    <mergeCell ref="F46:H47"/>
    <mergeCell ref="I46:K46"/>
    <mergeCell ref="L46:L47"/>
    <mergeCell ref="M46:M47"/>
    <mergeCell ref="N46:N47"/>
    <mergeCell ref="O46:O47"/>
    <mergeCell ref="V40:W41"/>
    <mergeCell ref="A43:B43"/>
    <mergeCell ref="C43:E43"/>
    <mergeCell ref="F43:H43"/>
    <mergeCell ref="I43:K43"/>
    <mergeCell ref="Q43:R43"/>
    <mergeCell ref="S43:U43"/>
    <mergeCell ref="V43:W43"/>
    <mergeCell ref="O40:O41"/>
    <mergeCell ref="V38:W39"/>
    <mergeCell ref="T39:U39"/>
    <mergeCell ref="O38:O39"/>
    <mergeCell ref="P38:P39"/>
    <mergeCell ref="Q38:R39"/>
    <mergeCell ref="T38:U38"/>
    <mergeCell ref="P40:P41"/>
    <mergeCell ref="Q40:R41"/>
    <mergeCell ref="A40:A41"/>
    <mergeCell ref="B40:B41"/>
    <mergeCell ref="C40:E40"/>
    <mergeCell ref="F40:H40"/>
    <mergeCell ref="I40:K41"/>
    <mergeCell ref="L40:L41"/>
    <mergeCell ref="M40:M41"/>
    <mergeCell ref="N40:N41"/>
    <mergeCell ref="V36:W37"/>
    <mergeCell ref="T37:U37"/>
    <mergeCell ref="A38:A39"/>
    <mergeCell ref="B38:B39"/>
    <mergeCell ref="C38:E38"/>
    <mergeCell ref="F38:H39"/>
    <mergeCell ref="I38:K38"/>
    <mergeCell ref="L38:L39"/>
    <mergeCell ref="M38:M39"/>
    <mergeCell ref="N38:N39"/>
    <mergeCell ref="O36:O37"/>
    <mergeCell ref="P36:P37"/>
    <mergeCell ref="Q36:R37"/>
    <mergeCell ref="T36:U36"/>
    <mergeCell ref="I36:K36"/>
    <mergeCell ref="L36:L37"/>
    <mergeCell ref="M36:M37"/>
    <mergeCell ref="N36:N37"/>
    <mergeCell ref="A36:A37"/>
    <mergeCell ref="B36:B37"/>
    <mergeCell ref="C36:E37"/>
    <mergeCell ref="F36:H36"/>
    <mergeCell ref="Q35:R35"/>
    <mergeCell ref="S35:U35"/>
    <mergeCell ref="V35:W35"/>
    <mergeCell ref="O32:O33"/>
    <mergeCell ref="P32:P33"/>
    <mergeCell ref="Q32:R33"/>
    <mergeCell ref="T32:U32"/>
    <mergeCell ref="A35:B35"/>
    <mergeCell ref="C35:E35"/>
    <mergeCell ref="F35:H35"/>
    <mergeCell ref="I35:K35"/>
    <mergeCell ref="A32:A33"/>
    <mergeCell ref="B32:B33"/>
    <mergeCell ref="C32:E32"/>
    <mergeCell ref="F32:H32"/>
    <mergeCell ref="I32:K33"/>
    <mergeCell ref="L32:L33"/>
    <mergeCell ref="M32:M33"/>
    <mergeCell ref="N32:N33"/>
    <mergeCell ref="N30:N31"/>
    <mergeCell ref="O30:O31"/>
    <mergeCell ref="P30:P31"/>
    <mergeCell ref="Q30:R31"/>
    <mergeCell ref="L28:L29"/>
    <mergeCell ref="M28:M29"/>
    <mergeCell ref="N28:N29"/>
    <mergeCell ref="A30:A31"/>
    <mergeCell ref="B30:B31"/>
    <mergeCell ref="C30:E30"/>
    <mergeCell ref="F30:H31"/>
    <mergeCell ref="I30:K30"/>
    <mergeCell ref="L30:L31"/>
    <mergeCell ref="M30:M31"/>
    <mergeCell ref="B28:B29"/>
    <mergeCell ref="C28:E29"/>
    <mergeCell ref="F28:H28"/>
    <mergeCell ref="I28:K28"/>
    <mergeCell ref="A1:Z1"/>
    <mergeCell ref="C3:E3"/>
    <mergeCell ref="F3:H3"/>
    <mergeCell ref="I3:K3"/>
    <mergeCell ref="A3:B3"/>
    <mergeCell ref="Q3:R3"/>
    <mergeCell ref="S3:U3"/>
    <mergeCell ref="V3:W3"/>
    <mergeCell ref="A4:A5"/>
    <mergeCell ref="B4:B5"/>
    <mergeCell ref="C4:E5"/>
    <mergeCell ref="F4:H4"/>
    <mergeCell ref="I4:K4"/>
    <mergeCell ref="O4:O5"/>
    <mergeCell ref="P4:P5"/>
    <mergeCell ref="L52:L53"/>
    <mergeCell ref="M52:M53"/>
    <mergeCell ref="N52:N53"/>
    <mergeCell ref="I6:K6"/>
    <mergeCell ref="O6:O7"/>
    <mergeCell ref="P6:P7"/>
    <mergeCell ref="I8:K9"/>
    <mergeCell ref="A11:B11"/>
    <mergeCell ref="Q52:R53"/>
    <mergeCell ref="T52:U52"/>
    <mergeCell ref="V52:W53"/>
    <mergeCell ref="T53:U53"/>
    <mergeCell ref="A27:B27"/>
    <mergeCell ref="C27:E27"/>
    <mergeCell ref="F27:H27"/>
    <mergeCell ref="I27:K27"/>
    <mergeCell ref="A28:A29"/>
    <mergeCell ref="A8:A9"/>
    <mergeCell ref="B8:B9"/>
    <mergeCell ref="C8:E8"/>
    <mergeCell ref="F8:H8"/>
    <mergeCell ref="A6:A7"/>
    <mergeCell ref="B6:B7"/>
    <mergeCell ref="C6:E6"/>
    <mergeCell ref="F6:H7"/>
    <mergeCell ref="T6:U6"/>
    <mergeCell ref="O8:O9"/>
    <mergeCell ref="P8:P9"/>
    <mergeCell ref="L8:L9"/>
    <mergeCell ref="M8:M9"/>
    <mergeCell ref="N8:N9"/>
    <mergeCell ref="V6:W7"/>
    <mergeCell ref="T7:U7"/>
    <mergeCell ref="Q54:R55"/>
    <mergeCell ref="T54:U54"/>
    <mergeCell ref="V54:W55"/>
    <mergeCell ref="T55:U55"/>
    <mergeCell ref="Q8:R9"/>
    <mergeCell ref="T8:U8"/>
    <mergeCell ref="Q11:R11"/>
    <mergeCell ref="S11:U11"/>
    <mergeCell ref="B60:B61"/>
    <mergeCell ref="C60:E61"/>
    <mergeCell ref="F60:H60"/>
    <mergeCell ref="V56:W57"/>
    <mergeCell ref="A59:B59"/>
    <mergeCell ref="C59:E59"/>
    <mergeCell ref="F59:H59"/>
    <mergeCell ref="I59:K59"/>
    <mergeCell ref="Q59:R59"/>
    <mergeCell ref="S59:U59"/>
    <mergeCell ref="C11:E11"/>
    <mergeCell ref="F11:H11"/>
    <mergeCell ref="I11:K11"/>
    <mergeCell ref="V11:W11"/>
    <mergeCell ref="A12:A13"/>
    <mergeCell ref="B12:B13"/>
    <mergeCell ref="C12:E13"/>
    <mergeCell ref="F12:H12"/>
    <mergeCell ref="I12:K12"/>
    <mergeCell ref="L12:L13"/>
    <mergeCell ref="M12:M13"/>
    <mergeCell ref="N12:N13"/>
    <mergeCell ref="O12:O13"/>
    <mergeCell ref="Q12:R13"/>
    <mergeCell ref="T12:U12"/>
    <mergeCell ref="V12:W13"/>
    <mergeCell ref="T13:U13"/>
    <mergeCell ref="P12:P13"/>
    <mergeCell ref="A14:A15"/>
    <mergeCell ref="B14:B15"/>
    <mergeCell ref="C14:E14"/>
    <mergeCell ref="F14:H15"/>
    <mergeCell ref="I14:K14"/>
    <mergeCell ref="L14:L15"/>
    <mergeCell ref="M14:M15"/>
    <mergeCell ref="N14:N15"/>
    <mergeCell ref="O14:O15"/>
    <mergeCell ref="P14:P15"/>
    <mergeCell ref="Q14:R15"/>
    <mergeCell ref="T14:U14"/>
    <mergeCell ref="I16:K17"/>
    <mergeCell ref="L16:L17"/>
    <mergeCell ref="M16:M17"/>
    <mergeCell ref="N16:N17"/>
    <mergeCell ref="A16:A17"/>
    <mergeCell ref="B16:B17"/>
    <mergeCell ref="C16:E16"/>
    <mergeCell ref="F16:H16"/>
    <mergeCell ref="V14:W15"/>
    <mergeCell ref="T15:U15"/>
    <mergeCell ref="V16:W17"/>
    <mergeCell ref="T17:U17"/>
    <mergeCell ref="A19:B19"/>
    <mergeCell ref="C19:E19"/>
    <mergeCell ref="F19:H19"/>
    <mergeCell ref="I19:K19"/>
    <mergeCell ref="Q19:R19"/>
    <mergeCell ref="S19:U19"/>
    <mergeCell ref="V19:W19"/>
    <mergeCell ref="O16:O17"/>
    <mergeCell ref="P16:P17"/>
    <mergeCell ref="Q16:R17"/>
    <mergeCell ref="T16:U16"/>
    <mergeCell ref="A20:A21"/>
    <mergeCell ref="B20:B21"/>
    <mergeCell ref="C20:E21"/>
    <mergeCell ref="F20:H20"/>
    <mergeCell ref="I20:K20"/>
    <mergeCell ref="L20:L21"/>
    <mergeCell ref="M20:M21"/>
    <mergeCell ref="N20:N21"/>
    <mergeCell ref="O20:O21"/>
    <mergeCell ref="P20:P21"/>
    <mergeCell ref="Q20:R21"/>
    <mergeCell ref="T20:U20"/>
    <mergeCell ref="V20:W21"/>
    <mergeCell ref="T21:U21"/>
    <mergeCell ref="A22:A23"/>
    <mergeCell ref="B22:B23"/>
    <mergeCell ref="C22:E22"/>
    <mergeCell ref="F22:H23"/>
    <mergeCell ref="I22:K22"/>
    <mergeCell ref="L22:L23"/>
    <mergeCell ref="M22:M23"/>
    <mergeCell ref="N22:N23"/>
    <mergeCell ref="O22:O23"/>
    <mergeCell ref="P22:P23"/>
    <mergeCell ref="Q22:R23"/>
    <mergeCell ref="T22:U22"/>
    <mergeCell ref="I24:K25"/>
    <mergeCell ref="L24:L25"/>
    <mergeCell ref="M24:M25"/>
    <mergeCell ref="N24:N25"/>
    <mergeCell ref="A24:A25"/>
    <mergeCell ref="B24:B25"/>
    <mergeCell ref="C24:E24"/>
    <mergeCell ref="F24:H24"/>
    <mergeCell ref="V22:W23"/>
    <mergeCell ref="T23:U23"/>
    <mergeCell ref="V24:W25"/>
    <mergeCell ref="T25:U25"/>
    <mergeCell ref="C51:E51"/>
    <mergeCell ref="F51:H51"/>
    <mergeCell ref="I51:K51"/>
    <mergeCell ref="O60:O61"/>
    <mergeCell ref="I52:K52"/>
    <mergeCell ref="O52:O53"/>
    <mergeCell ref="O56:O57"/>
    <mergeCell ref="I60:K60"/>
    <mergeCell ref="L60:L61"/>
    <mergeCell ref="M60:M61"/>
    <mergeCell ref="O24:O25"/>
    <mergeCell ref="P24:P25"/>
    <mergeCell ref="Q24:R25"/>
    <mergeCell ref="T24:U24"/>
    <mergeCell ref="O28:O29"/>
    <mergeCell ref="P28:P29"/>
    <mergeCell ref="Q28:R29"/>
    <mergeCell ref="T28:U28"/>
    <mergeCell ref="T29:U29"/>
    <mergeCell ref="P54:P55"/>
    <mergeCell ref="Q27:R27"/>
    <mergeCell ref="S27:U27"/>
    <mergeCell ref="V27:W27"/>
    <mergeCell ref="V28:W29"/>
    <mergeCell ref="V30:W31"/>
    <mergeCell ref="T31:U31"/>
    <mergeCell ref="V32:W33"/>
    <mergeCell ref="T33:U33"/>
    <mergeCell ref="T30:U30"/>
    <mergeCell ref="B56:B57"/>
    <mergeCell ref="Q56:R57"/>
    <mergeCell ref="A52:A53"/>
    <mergeCell ref="B52:B53"/>
    <mergeCell ref="C52:E53"/>
    <mergeCell ref="F52:H52"/>
    <mergeCell ref="L56:L57"/>
    <mergeCell ref="M56:M57"/>
    <mergeCell ref="I54:K54"/>
    <mergeCell ref="O54:O55"/>
    <mergeCell ref="L54:L55"/>
    <mergeCell ref="M54:M55"/>
    <mergeCell ref="N54:N55"/>
    <mergeCell ref="A54:A55"/>
    <mergeCell ref="B54:B55"/>
    <mergeCell ref="C54:E54"/>
    <mergeCell ref="F54:H55"/>
    <mergeCell ref="C56:E56"/>
    <mergeCell ref="F56:H56"/>
    <mergeCell ref="A60:A61"/>
    <mergeCell ref="P62:P63"/>
    <mergeCell ref="A62:A63"/>
    <mergeCell ref="B62:B63"/>
    <mergeCell ref="C62:E62"/>
    <mergeCell ref="F62:H63"/>
    <mergeCell ref="A56:A57"/>
    <mergeCell ref="N56:N57"/>
    <mergeCell ref="Q62:R63"/>
    <mergeCell ref="I56:K57"/>
    <mergeCell ref="I62:K62"/>
    <mergeCell ref="L62:L63"/>
    <mergeCell ref="M62:M63"/>
    <mergeCell ref="P60:P61"/>
    <mergeCell ref="Q60:R61"/>
    <mergeCell ref="N60:N61"/>
    <mergeCell ref="P56:P57"/>
    <mergeCell ref="I64:K65"/>
    <mergeCell ref="L64:L65"/>
    <mergeCell ref="M64:M65"/>
    <mergeCell ref="N64:N65"/>
    <mergeCell ref="A64:A65"/>
    <mergeCell ref="B64:B65"/>
    <mergeCell ref="C64:E64"/>
    <mergeCell ref="F64:H64"/>
    <mergeCell ref="T40:U40"/>
    <mergeCell ref="V62:W63"/>
    <mergeCell ref="T63:U63"/>
    <mergeCell ref="V60:W61"/>
    <mergeCell ref="T61:U61"/>
    <mergeCell ref="T56:U56"/>
    <mergeCell ref="T57:U57"/>
    <mergeCell ref="V59:W59"/>
    <mergeCell ref="T41:U41"/>
    <mergeCell ref="V46:W47"/>
    <mergeCell ref="P52:P53"/>
    <mergeCell ref="T62:U62"/>
    <mergeCell ref="T60:U60"/>
    <mergeCell ref="L44:L45"/>
    <mergeCell ref="M44:M45"/>
    <mergeCell ref="N44:N45"/>
    <mergeCell ref="N62:N63"/>
    <mergeCell ref="T44:U44"/>
    <mergeCell ref="T45:U45"/>
    <mergeCell ref="O62:O63"/>
    <mergeCell ref="V64:W65"/>
    <mergeCell ref="T65:U65"/>
    <mergeCell ref="O64:O65"/>
    <mergeCell ref="P64:P65"/>
    <mergeCell ref="Q64:R65"/>
    <mergeCell ref="T64:U64"/>
    <mergeCell ref="A44:A45"/>
    <mergeCell ref="B44:B45"/>
    <mergeCell ref="F44:H44"/>
    <mergeCell ref="C44:E45"/>
    <mergeCell ref="I44:K44"/>
    <mergeCell ref="O44:O45"/>
    <mergeCell ref="P44:P45"/>
    <mergeCell ref="Q44:R45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workbookViewId="0" topLeftCell="A28">
      <selection activeCell="X41" sqref="X41"/>
    </sheetView>
  </sheetViews>
  <sheetFormatPr defaultColWidth="8.796875" defaultRowHeight="15" customHeight="1"/>
  <cols>
    <col min="1" max="1" width="3.3984375" style="33" customWidth="1"/>
    <col min="2" max="2" width="26.19921875" style="32" customWidth="1"/>
    <col min="3" max="33" width="2.69921875" style="24" customWidth="1"/>
    <col min="34" max="16384" width="8.8984375" style="24" customWidth="1"/>
  </cols>
  <sheetData>
    <row r="1" spans="1:26" s="2" customFormat="1" ht="30" customHeight="1">
      <c r="A1" s="254" t="s">
        <v>42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6"/>
      <c r="V1" s="256"/>
      <c r="W1" s="256"/>
      <c r="X1" s="256"/>
      <c r="Y1" s="256"/>
      <c r="Z1" s="256"/>
    </row>
    <row r="2" spans="1:39" s="2" customFormat="1" ht="24" customHeight="1">
      <c r="A2" s="35" t="s">
        <v>206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C2" s="4"/>
      <c r="AD2" s="5"/>
      <c r="AE2" s="5"/>
      <c r="AF2" s="4"/>
      <c r="AG2" s="6"/>
      <c r="AH2" s="5"/>
      <c r="AI2" s="4"/>
      <c r="AJ2" s="6"/>
      <c r="AK2" s="5"/>
      <c r="AL2" s="5"/>
      <c r="AM2" s="3"/>
    </row>
    <row r="3" spans="1:27" ht="15" customHeight="1">
      <c r="A3" s="251" t="s">
        <v>166</v>
      </c>
      <c r="B3" s="250"/>
      <c r="C3" s="248">
        <f>+A4</f>
        <v>25</v>
      </c>
      <c r="D3" s="248"/>
      <c r="E3" s="246"/>
      <c r="F3" s="245">
        <f>+A6</f>
        <v>26</v>
      </c>
      <c r="G3" s="248"/>
      <c r="H3" s="246"/>
      <c r="I3" s="245">
        <f>+A8</f>
        <v>27</v>
      </c>
      <c r="J3" s="248"/>
      <c r="K3" s="246"/>
      <c r="L3" s="25" t="s">
        <v>261</v>
      </c>
      <c r="M3" s="26" t="s">
        <v>262</v>
      </c>
      <c r="N3" s="26" t="s">
        <v>263</v>
      </c>
      <c r="O3" s="26" t="s">
        <v>264</v>
      </c>
      <c r="P3" s="27" t="s">
        <v>197</v>
      </c>
      <c r="Q3" s="245" t="s">
        <v>198</v>
      </c>
      <c r="R3" s="246"/>
      <c r="S3" s="245" t="s">
        <v>199</v>
      </c>
      <c r="T3" s="248"/>
      <c r="U3" s="246"/>
      <c r="V3" s="245" t="s">
        <v>200</v>
      </c>
      <c r="W3" s="246"/>
      <c r="X3" s="28"/>
      <c r="Y3" s="28"/>
      <c r="Z3" s="28"/>
      <c r="AA3" s="28"/>
    </row>
    <row r="4" spans="1:27" ht="15" customHeight="1">
      <c r="A4" s="238">
        <v>25</v>
      </c>
      <c r="B4" s="240" t="str">
        <f>'参加チーム名'!C32</f>
        <v>松陵ヤンキーズ</v>
      </c>
      <c r="C4" s="242"/>
      <c r="D4" s="242"/>
      <c r="E4" s="243"/>
      <c r="F4" s="231" t="str">
        <f>IF(F5=""," ",IF(F5&gt;H5,"○",IF(F5&lt;H5,"×","△")))</f>
        <v>×</v>
      </c>
      <c r="G4" s="232"/>
      <c r="H4" s="233"/>
      <c r="I4" s="231" t="str">
        <f>IF(I5=""," ",IF(I5&gt;K5,"○",IF(I5&lt;K5,"×","△")))</f>
        <v>○</v>
      </c>
      <c r="J4" s="232"/>
      <c r="K4" s="233"/>
      <c r="L4" s="236">
        <f>IF(F5&gt;H5,1,0)+IF(I5&gt;K5,1,0)</f>
        <v>1</v>
      </c>
      <c r="M4" s="232" t="s">
        <v>260</v>
      </c>
      <c r="N4" s="232">
        <f>IF(F5+H5&gt;0,IF(F5=H5,1,0),0)+IF(I5+K5&gt;0,IF(I5=K5,1,0),0)</f>
        <v>0</v>
      </c>
      <c r="O4" s="232" t="s">
        <v>260</v>
      </c>
      <c r="P4" s="233">
        <f>IF(F5&lt;H5,1,0)+IF(I5&lt;K5,1,0)</f>
        <v>1</v>
      </c>
      <c r="Q4" s="236">
        <f>L4*2+N4*1</f>
        <v>2</v>
      </c>
      <c r="R4" s="233"/>
      <c r="S4" s="39" t="s">
        <v>201</v>
      </c>
      <c r="T4" s="232">
        <f>F5+I5</f>
        <v>6</v>
      </c>
      <c r="U4" s="233"/>
      <c r="V4" s="226">
        <v>2</v>
      </c>
      <c r="W4" s="225"/>
      <c r="X4" s="28"/>
      <c r="Y4" s="28"/>
      <c r="Z4" s="28"/>
      <c r="AA4" s="28"/>
    </row>
    <row r="5" spans="1:27" ht="15" customHeight="1">
      <c r="A5" s="239"/>
      <c r="B5" s="241"/>
      <c r="C5" s="242"/>
      <c r="D5" s="242"/>
      <c r="E5" s="243"/>
      <c r="F5" s="40">
        <v>1</v>
      </c>
      <c r="G5" s="40" t="s">
        <v>214</v>
      </c>
      <c r="H5" s="41">
        <v>6</v>
      </c>
      <c r="I5" s="40">
        <v>5</v>
      </c>
      <c r="J5" s="40" t="s">
        <v>214</v>
      </c>
      <c r="K5" s="41">
        <v>3</v>
      </c>
      <c r="L5" s="237"/>
      <c r="M5" s="234"/>
      <c r="N5" s="234"/>
      <c r="O5" s="234"/>
      <c r="P5" s="235"/>
      <c r="Q5" s="237"/>
      <c r="R5" s="235"/>
      <c r="S5" s="42" t="s">
        <v>203</v>
      </c>
      <c r="T5" s="234">
        <f>H5+K5</f>
        <v>9</v>
      </c>
      <c r="U5" s="235"/>
      <c r="V5" s="183"/>
      <c r="W5" s="244"/>
      <c r="X5" s="28"/>
      <c r="Y5" s="28"/>
      <c r="Z5" s="28"/>
      <c r="AA5" s="28"/>
    </row>
    <row r="6" spans="1:27" ht="15" customHeight="1">
      <c r="A6" s="238">
        <v>26</v>
      </c>
      <c r="B6" s="240" t="str">
        <f>'参加チーム名'!C33</f>
        <v>アルバルクキッズ　ＥＸ</v>
      </c>
      <c r="C6" s="231" t="str">
        <f>IF(C7=""," ",IF(C7&gt;E7,"○",IF(C7&lt;E7,"×","△")))</f>
        <v>○</v>
      </c>
      <c r="D6" s="232"/>
      <c r="E6" s="233"/>
      <c r="F6" s="242"/>
      <c r="G6" s="242"/>
      <c r="H6" s="243"/>
      <c r="I6" s="231" t="str">
        <f>IF(I7=""," ",IF(I7&gt;K7,"○",IF(I7&lt;K7,"×","△")))</f>
        <v>○</v>
      </c>
      <c r="J6" s="232"/>
      <c r="K6" s="233"/>
      <c r="L6" s="236">
        <f>IF(C7&gt;E7,1,0)+IF(I7&gt;K7,1,0)</f>
        <v>2</v>
      </c>
      <c r="M6" s="232" t="s">
        <v>260</v>
      </c>
      <c r="N6" s="232">
        <f>IF(C7+E7&gt;0,IF(C7=E7,1,0),0)+IF(I7+K7&gt;0,IF(I7=K7,1,0),0)</f>
        <v>0</v>
      </c>
      <c r="O6" s="232" t="s">
        <v>260</v>
      </c>
      <c r="P6" s="233">
        <f>IF(C7&lt;E7,1,0)+IF(I7&lt;K7,1,0)</f>
        <v>0</v>
      </c>
      <c r="Q6" s="236">
        <f>L6*2+N6*1</f>
        <v>4</v>
      </c>
      <c r="R6" s="233"/>
      <c r="S6" s="39" t="s">
        <v>201</v>
      </c>
      <c r="T6" s="232">
        <f>C7+I7</f>
        <v>12</v>
      </c>
      <c r="U6" s="233"/>
      <c r="V6" s="226">
        <v>1</v>
      </c>
      <c r="W6" s="225"/>
      <c r="X6" s="28"/>
      <c r="Y6" s="28"/>
      <c r="Z6" s="28"/>
      <c r="AA6" s="28"/>
    </row>
    <row r="7" spans="1:27" ht="15" customHeight="1">
      <c r="A7" s="239"/>
      <c r="B7" s="241"/>
      <c r="C7" s="40">
        <f>H5</f>
        <v>6</v>
      </c>
      <c r="D7" s="40" t="s">
        <v>214</v>
      </c>
      <c r="E7" s="41">
        <f>F5</f>
        <v>1</v>
      </c>
      <c r="F7" s="242"/>
      <c r="G7" s="242"/>
      <c r="H7" s="243"/>
      <c r="I7" s="40">
        <v>6</v>
      </c>
      <c r="J7" s="40" t="s">
        <v>214</v>
      </c>
      <c r="K7" s="41">
        <v>5</v>
      </c>
      <c r="L7" s="237"/>
      <c r="M7" s="234"/>
      <c r="N7" s="234"/>
      <c r="O7" s="234"/>
      <c r="P7" s="235"/>
      <c r="Q7" s="237"/>
      <c r="R7" s="235"/>
      <c r="S7" s="42" t="s">
        <v>203</v>
      </c>
      <c r="T7" s="234">
        <f>E7+K7</f>
        <v>6</v>
      </c>
      <c r="U7" s="235"/>
      <c r="V7" s="183"/>
      <c r="W7" s="244"/>
      <c r="X7" s="28"/>
      <c r="Y7" s="28"/>
      <c r="Z7" s="28"/>
      <c r="AA7" s="28"/>
    </row>
    <row r="8" spans="1:27" ht="15" customHeight="1">
      <c r="A8" s="238">
        <v>27</v>
      </c>
      <c r="B8" s="240" t="str">
        <f>'参加チーム名'!C34</f>
        <v>ドルフィンズ小枝</v>
      </c>
      <c r="C8" s="231" t="str">
        <f>IF(C9=""," ",IF(C9&gt;E9,"○",IF(C9&lt;E9,"×","△")))</f>
        <v>×</v>
      </c>
      <c r="D8" s="232"/>
      <c r="E8" s="233"/>
      <c r="F8" s="231" t="str">
        <f>IF(F9=""," ",IF(F9&gt;H9,"○",IF(F9&lt;H9,"×","△")))</f>
        <v>×</v>
      </c>
      <c r="G8" s="232"/>
      <c r="H8" s="233"/>
      <c r="I8" s="242"/>
      <c r="J8" s="242"/>
      <c r="K8" s="243"/>
      <c r="L8" s="236">
        <f>IF(C9&gt;E9,1,0)+IF(F9&gt;H9,1,0)</f>
        <v>0</v>
      </c>
      <c r="M8" s="232" t="s">
        <v>260</v>
      </c>
      <c r="N8" s="232">
        <f>IF(C9+E9&gt;0,IF(C9=E9,1,0),0)+IF(F9+H9&gt;0,IF(F9=H9,1,0),0)</f>
        <v>0</v>
      </c>
      <c r="O8" s="232" t="s">
        <v>260</v>
      </c>
      <c r="P8" s="233">
        <f>IF(C9&lt;E9,1,0)+IF(F9&lt;H9,1,0)</f>
        <v>2</v>
      </c>
      <c r="Q8" s="236">
        <f>L8*2+N8*1</f>
        <v>0</v>
      </c>
      <c r="R8" s="233"/>
      <c r="S8" s="39" t="s">
        <v>201</v>
      </c>
      <c r="T8" s="232">
        <f>C9+F9</f>
        <v>8</v>
      </c>
      <c r="U8" s="233"/>
      <c r="V8" s="226">
        <v>3</v>
      </c>
      <c r="W8" s="225"/>
      <c r="X8" s="28"/>
      <c r="Y8" s="28"/>
      <c r="Z8" s="28"/>
      <c r="AA8" s="28"/>
    </row>
    <row r="9" spans="1:27" ht="15" customHeight="1">
      <c r="A9" s="247"/>
      <c r="B9" s="241"/>
      <c r="C9" s="40">
        <f>K5</f>
        <v>3</v>
      </c>
      <c r="D9" s="40" t="s">
        <v>214</v>
      </c>
      <c r="E9" s="41">
        <f>I5</f>
        <v>5</v>
      </c>
      <c r="F9" s="40">
        <f>K7</f>
        <v>5</v>
      </c>
      <c r="G9" s="40" t="s">
        <v>214</v>
      </c>
      <c r="H9" s="41">
        <f>I7</f>
        <v>6</v>
      </c>
      <c r="I9" s="242"/>
      <c r="J9" s="242"/>
      <c r="K9" s="243"/>
      <c r="L9" s="237"/>
      <c r="M9" s="234"/>
      <c r="N9" s="234"/>
      <c r="O9" s="234"/>
      <c r="P9" s="235"/>
      <c r="Q9" s="237"/>
      <c r="R9" s="235"/>
      <c r="S9" s="42" t="s">
        <v>203</v>
      </c>
      <c r="T9" s="234">
        <f>E9+H9</f>
        <v>11</v>
      </c>
      <c r="U9" s="235"/>
      <c r="V9" s="183"/>
      <c r="W9" s="244"/>
      <c r="X9" s="28"/>
      <c r="Y9" s="28"/>
      <c r="Z9" s="28"/>
      <c r="AA9" s="28"/>
    </row>
    <row r="10" spans="1:27" ht="15" customHeight="1">
      <c r="A10" s="30"/>
      <c r="B10" s="31"/>
      <c r="C10" s="29"/>
      <c r="D10" s="29"/>
      <c r="E10" s="29"/>
      <c r="F10" s="29"/>
      <c r="G10" s="29"/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8"/>
      <c r="Y10" s="28"/>
      <c r="Z10" s="28"/>
      <c r="AA10" s="28"/>
    </row>
    <row r="11" spans="1:27" ht="15" customHeight="1">
      <c r="A11" s="251" t="s">
        <v>167</v>
      </c>
      <c r="B11" s="250"/>
      <c r="C11" s="248">
        <f>+A12</f>
        <v>28</v>
      </c>
      <c r="D11" s="248"/>
      <c r="E11" s="246"/>
      <c r="F11" s="245">
        <f>+A14</f>
        <v>29</v>
      </c>
      <c r="G11" s="248"/>
      <c r="H11" s="246"/>
      <c r="I11" s="245">
        <f>+A16</f>
        <v>30</v>
      </c>
      <c r="J11" s="248"/>
      <c r="K11" s="246"/>
      <c r="L11" s="25" t="s">
        <v>261</v>
      </c>
      <c r="M11" s="26" t="s">
        <v>262</v>
      </c>
      <c r="N11" s="26" t="s">
        <v>263</v>
      </c>
      <c r="O11" s="26" t="s">
        <v>264</v>
      </c>
      <c r="P11" s="27" t="s">
        <v>197</v>
      </c>
      <c r="Q11" s="245" t="s">
        <v>198</v>
      </c>
      <c r="R11" s="246"/>
      <c r="S11" s="245" t="s">
        <v>199</v>
      </c>
      <c r="T11" s="248"/>
      <c r="U11" s="246"/>
      <c r="V11" s="245" t="s">
        <v>200</v>
      </c>
      <c r="W11" s="246"/>
      <c r="X11" s="28"/>
      <c r="Y11" s="28"/>
      <c r="Z11" s="28"/>
      <c r="AA11" s="28"/>
    </row>
    <row r="12" spans="1:27" ht="15" customHeight="1">
      <c r="A12" s="238">
        <v>28</v>
      </c>
      <c r="B12" s="240" t="str">
        <f>'参加チーム名'!C35</f>
        <v>Ｐｃｈａｎｓ　ＲＳ</v>
      </c>
      <c r="C12" s="242"/>
      <c r="D12" s="242"/>
      <c r="E12" s="243"/>
      <c r="F12" s="231" t="str">
        <f>IF(F13=""," ",IF(F13&gt;H13,"○",IF(F13&lt;H13,"×","△")))</f>
        <v>○</v>
      </c>
      <c r="G12" s="232"/>
      <c r="H12" s="233"/>
      <c r="I12" s="231" t="str">
        <f>IF(I13=""," ",IF(I13&gt;K13,"○",IF(I13&lt;K13,"×","△")))</f>
        <v>○</v>
      </c>
      <c r="J12" s="232"/>
      <c r="K12" s="233"/>
      <c r="L12" s="236">
        <f>IF(F13&gt;H13,1,0)+IF(I13&gt;K13,1,0)</f>
        <v>2</v>
      </c>
      <c r="M12" s="232" t="s">
        <v>260</v>
      </c>
      <c r="N12" s="232">
        <f>IF(F13+H13&gt;0,IF(F13=H13,1,0),0)+IF(I13+K13&gt;0,IF(I13=K13,1,0),0)</f>
        <v>0</v>
      </c>
      <c r="O12" s="232" t="s">
        <v>260</v>
      </c>
      <c r="P12" s="233">
        <f>IF(F13&lt;H13,1,0)+IF(I13&lt;K13,1,0)</f>
        <v>0</v>
      </c>
      <c r="Q12" s="236">
        <f>L12*2+N12*1</f>
        <v>4</v>
      </c>
      <c r="R12" s="233"/>
      <c r="S12" s="39" t="s">
        <v>201</v>
      </c>
      <c r="T12" s="232">
        <f>F13+I13</f>
        <v>13</v>
      </c>
      <c r="U12" s="233"/>
      <c r="V12" s="226">
        <v>1</v>
      </c>
      <c r="W12" s="225"/>
      <c r="X12" s="28"/>
      <c r="Y12" s="28"/>
      <c r="Z12" s="28"/>
      <c r="AA12" s="28"/>
    </row>
    <row r="13" spans="1:27" ht="15" customHeight="1">
      <c r="A13" s="239"/>
      <c r="B13" s="241"/>
      <c r="C13" s="242"/>
      <c r="D13" s="242"/>
      <c r="E13" s="243"/>
      <c r="F13" s="40">
        <v>7</v>
      </c>
      <c r="G13" s="40" t="s">
        <v>214</v>
      </c>
      <c r="H13" s="41">
        <v>0</v>
      </c>
      <c r="I13" s="40">
        <v>6</v>
      </c>
      <c r="J13" s="40" t="s">
        <v>214</v>
      </c>
      <c r="K13" s="41">
        <v>2</v>
      </c>
      <c r="L13" s="237"/>
      <c r="M13" s="234"/>
      <c r="N13" s="234"/>
      <c r="O13" s="234"/>
      <c r="P13" s="235"/>
      <c r="Q13" s="237"/>
      <c r="R13" s="235"/>
      <c r="S13" s="42" t="s">
        <v>203</v>
      </c>
      <c r="T13" s="234">
        <f>H13+K13</f>
        <v>2</v>
      </c>
      <c r="U13" s="235"/>
      <c r="V13" s="183"/>
      <c r="W13" s="244"/>
      <c r="X13" s="28"/>
      <c r="Y13" s="28"/>
      <c r="Z13" s="28"/>
      <c r="AA13" s="28"/>
    </row>
    <row r="14" spans="1:27" ht="15" customHeight="1">
      <c r="A14" s="238">
        <v>29</v>
      </c>
      <c r="B14" s="240" t="str">
        <f>'参加チーム名'!C36</f>
        <v>新鶴ファイターズＪr</v>
      </c>
      <c r="C14" s="231" t="str">
        <f>IF(C15=""," ",IF(C15&gt;E15,"○",IF(C15&lt;E15,"×","△")))</f>
        <v>×</v>
      </c>
      <c r="D14" s="232"/>
      <c r="E14" s="233"/>
      <c r="F14" s="242"/>
      <c r="G14" s="242"/>
      <c r="H14" s="243"/>
      <c r="I14" s="231" t="str">
        <f>IF(I15=""," ",IF(I15&gt;K15,"○",IF(I15&lt;K15,"×","△")))</f>
        <v>×</v>
      </c>
      <c r="J14" s="232"/>
      <c r="K14" s="233"/>
      <c r="L14" s="236">
        <f>IF(C15&gt;E15,1,0)+IF(I15&gt;K15,1,0)</f>
        <v>0</v>
      </c>
      <c r="M14" s="232" t="s">
        <v>260</v>
      </c>
      <c r="N14" s="232">
        <f>IF(C15+E15&gt;0,IF(C15=E15,1,0),0)+IF(I15+K15&gt;0,IF(I15=K15,1,0),0)</f>
        <v>0</v>
      </c>
      <c r="O14" s="232" t="s">
        <v>260</v>
      </c>
      <c r="P14" s="233">
        <f>IF(C15&lt;E15,1,0)+IF(I15&lt;K15,1,0)</f>
        <v>2</v>
      </c>
      <c r="Q14" s="236">
        <f>L14*2+N14*1</f>
        <v>0</v>
      </c>
      <c r="R14" s="233"/>
      <c r="S14" s="39" t="s">
        <v>201</v>
      </c>
      <c r="T14" s="232">
        <f>C15+I15</f>
        <v>2</v>
      </c>
      <c r="U14" s="233"/>
      <c r="V14" s="226">
        <v>3</v>
      </c>
      <c r="W14" s="225"/>
      <c r="X14" s="28"/>
      <c r="Y14" s="28"/>
      <c r="Z14" s="28"/>
      <c r="AA14" s="28"/>
    </row>
    <row r="15" spans="1:27" ht="15" customHeight="1">
      <c r="A15" s="239"/>
      <c r="B15" s="241"/>
      <c r="C15" s="40">
        <f>H13</f>
        <v>0</v>
      </c>
      <c r="D15" s="40" t="s">
        <v>214</v>
      </c>
      <c r="E15" s="41">
        <f>F13</f>
        <v>7</v>
      </c>
      <c r="F15" s="242"/>
      <c r="G15" s="242"/>
      <c r="H15" s="243"/>
      <c r="I15" s="40">
        <v>2</v>
      </c>
      <c r="J15" s="40" t="s">
        <v>214</v>
      </c>
      <c r="K15" s="41">
        <v>6</v>
      </c>
      <c r="L15" s="237"/>
      <c r="M15" s="234"/>
      <c r="N15" s="234"/>
      <c r="O15" s="234"/>
      <c r="P15" s="235"/>
      <c r="Q15" s="237"/>
      <c r="R15" s="235"/>
      <c r="S15" s="42" t="s">
        <v>203</v>
      </c>
      <c r="T15" s="234">
        <f>E15+K15</f>
        <v>13</v>
      </c>
      <c r="U15" s="235"/>
      <c r="V15" s="183"/>
      <c r="W15" s="244"/>
      <c r="X15" s="28"/>
      <c r="Y15" s="28"/>
      <c r="Z15" s="28"/>
      <c r="AA15" s="28"/>
    </row>
    <row r="16" spans="1:27" ht="15" customHeight="1">
      <c r="A16" s="238">
        <v>30</v>
      </c>
      <c r="B16" s="240" t="str">
        <f>'参加チーム名'!C37</f>
        <v>白二ビクトリージュニア</v>
      </c>
      <c r="C16" s="231" t="str">
        <f>IF(C17=""," ",IF(C17&gt;E17,"○",IF(C17&lt;E17,"×","△")))</f>
        <v>×</v>
      </c>
      <c r="D16" s="232"/>
      <c r="E16" s="233"/>
      <c r="F16" s="231" t="str">
        <f>IF(F17=""," ",IF(F17&gt;H17,"○",IF(F17&lt;H17,"×","△")))</f>
        <v>○</v>
      </c>
      <c r="G16" s="232"/>
      <c r="H16" s="233"/>
      <c r="I16" s="242"/>
      <c r="J16" s="242"/>
      <c r="K16" s="243"/>
      <c r="L16" s="236">
        <f>IF(C17&gt;E17,1,0)+IF(F17&gt;H17,1,0)</f>
        <v>1</v>
      </c>
      <c r="M16" s="232" t="s">
        <v>260</v>
      </c>
      <c r="N16" s="232">
        <f>IF(C17+E17&gt;0,IF(C17=E17,1,0),0)+IF(F17+H17&gt;0,IF(F17=H17,1,0),0)</f>
        <v>0</v>
      </c>
      <c r="O16" s="232" t="s">
        <v>260</v>
      </c>
      <c r="P16" s="233">
        <f>IF(C17&lt;E17,1,0)+IF(F17&lt;H17,1,0)</f>
        <v>1</v>
      </c>
      <c r="Q16" s="236">
        <f>L16*2+N16*1</f>
        <v>2</v>
      </c>
      <c r="R16" s="233"/>
      <c r="S16" s="39" t="s">
        <v>201</v>
      </c>
      <c r="T16" s="232">
        <f>C17+F17</f>
        <v>8</v>
      </c>
      <c r="U16" s="233"/>
      <c r="V16" s="226">
        <v>2</v>
      </c>
      <c r="W16" s="225"/>
      <c r="X16" s="28"/>
      <c r="Y16" s="28"/>
      <c r="Z16" s="28"/>
      <c r="AA16" s="28"/>
    </row>
    <row r="17" spans="1:27" ht="15" customHeight="1">
      <c r="A17" s="247"/>
      <c r="B17" s="241"/>
      <c r="C17" s="40">
        <f>K13</f>
        <v>2</v>
      </c>
      <c r="D17" s="40" t="s">
        <v>214</v>
      </c>
      <c r="E17" s="41">
        <f>I13</f>
        <v>6</v>
      </c>
      <c r="F17" s="40">
        <f>K15</f>
        <v>6</v>
      </c>
      <c r="G17" s="40" t="s">
        <v>214</v>
      </c>
      <c r="H17" s="41">
        <f>I15</f>
        <v>2</v>
      </c>
      <c r="I17" s="242"/>
      <c r="J17" s="242"/>
      <c r="K17" s="243"/>
      <c r="L17" s="237"/>
      <c r="M17" s="234"/>
      <c r="N17" s="234"/>
      <c r="O17" s="234"/>
      <c r="P17" s="235"/>
      <c r="Q17" s="237"/>
      <c r="R17" s="235"/>
      <c r="S17" s="42" t="s">
        <v>203</v>
      </c>
      <c r="T17" s="234">
        <f>E17+H17</f>
        <v>8</v>
      </c>
      <c r="U17" s="235"/>
      <c r="V17" s="183"/>
      <c r="W17" s="244"/>
      <c r="X17" s="28"/>
      <c r="Y17" s="28"/>
      <c r="Z17" s="28"/>
      <c r="AA17" s="28"/>
    </row>
    <row r="18" spans="1:27" ht="15" customHeight="1">
      <c r="A18" s="36"/>
      <c r="B18" s="31"/>
      <c r="C18" s="29"/>
      <c r="D18" s="29"/>
      <c r="E18" s="29"/>
      <c r="F18" s="29"/>
      <c r="G18" s="29"/>
      <c r="H18" s="29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28"/>
      <c r="Y18" s="28"/>
      <c r="Z18" s="28"/>
      <c r="AA18" s="28"/>
    </row>
    <row r="19" spans="1:27" ht="15" customHeight="1">
      <c r="A19" s="251" t="s">
        <v>185</v>
      </c>
      <c r="B19" s="250"/>
      <c r="C19" s="248">
        <f>+A20</f>
        <v>31</v>
      </c>
      <c r="D19" s="248"/>
      <c r="E19" s="246"/>
      <c r="F19" s="245">
        <f>+A22</f>
        <v>32</v>
      </c>
      <c r="G19" s="248"/>
      <c r="H19" s="246"/>
      <c r="I19" s="245">
        <f>+A24</f>
        <v>33</v>
      </c>
      <c r="J19" s="248"/>
      <c r="K19" s="246"/>
      <c r="L19" s="25" t="s">
        <v>261</v>
      </c>
      <c r="M19" s="26" t="s">
        <v>262</v>
      </c>
      <c r="N19" s="26" t="s">
        <v>263</v>
      </c>
      <c r="O19" s="26" t="s">
        <v>264</v>
      </c>
      <c r="P19" s="27" t="s">
        <v>197</v>
      </c>
      <c r="Q19" s="245" t="s">
        <v>198</v>
      </c>
      <c r="R19" s="246"/>
      <c r="S19" s="245" t="s">
        <v>199</v>
      </c>
      <c r="T19" s="248"/>
      <c r="U19" s="246"/>
      <c r="V19" s="245" t="s">
        <v>200</v>
      </c>
      <c r="W19" s="246"/>
      <c r="X19" s="28"/>
      <c r="Y19" s="28"/>
      <c r="Z19" s="28"/>
      <c r="AA19" s="28"/>
    </row>
    <row r="20" spans="1:27" ht="15" customHeight="1">
      <c r="A20" s="238">
        <v>31</v>
      </c>
      <c r="B20" s="240" t="str">
        <f>'参加チーム名'!C38</f>
        <v>館スカイファイターズ</v>
      </c>
      <c r="C20" s="242"/>
      <c r="D20" s="242"/>
      <c r="E20" s="243"/>
      <c r="F20" s="231" t="str">
        <f>IF(F21=""," ",IF(F21&gt;H21,"○",IF(F21&lt;H21,"×","△")))</f>
        <v>×</v>
      </c>
      <c r="G20" s="232"/>
      <c r="H20" s="233"/>
      <c r="I20" s="231" t="str">
        <f>IF(I21=""," ",IF(I21&gt;K21,"○",IF(I21&lt;K21,"×","△")))</f>
        <v>×</v>
      </c>
      <c r="J20" s="232"/>
      <c r="K20" s="233"/>
      <c r="L20" s="236">
        <f>IF(F21&gt;H21,1,0)+IF(I21&gt;K21,1,0)</f>
        <v>0</v>
      </c>
      <c r="M20" s="232" t="s">
        <v>260</v>
      </c>
      <c r="N20" s="232">
        <f>IF(F21+H21&gt;0,IF(F21=H21,1,0),0)+IF(I21+K21&gt;0,IF(I21=K21,1,0),0)</f>
        <v>0</v>
      </c>
      <c r="O20" s="232" t="s">
        <v>260</v>
      </c>
      <c r="P20" s="233">
        <f>IF(F21&lt;H21,1,0)+IF(I21&lt;K21,1,0)</f>
        <v>2</v>
      </c>
      <c r="Q20" s="236">
        <f>L20*2+N20*1</f>
        <v>0</v>
      </c>
      <c r="R20" s="233"/>
      <c r="S20" s="39" t="s">
        <v>201</v>
      </c>
      <c r="T20" s="232">
        <f>F21+I21</f>
        <v>2</v>
      </c>
      <c r="U20" s="233"/>
      <c r="V20" s="226">
        <v>3</v>
      </c>
      <c r="W20" s="225"/>
      <c r="X20" s="28"/>
      <c r="Y20" s="28"/>
      <c r="Z20" s="28"/>
      <c r="AA20" s="28"/>
    </row>
    <row r="21" spans="1:27" ht="15" customHeight="1">
      <c r="A21" s="239"/>
      <c r="B21" s="241"/>
      <c r="C21" s="242"/>
      <c r="D21" s="242"/>
      <c r="E21" s="243"/>
      <c r="F21" s="40">
        <v>2</v>
      </c>
      <c r="G21" s="40" t="s">
        <v>214</v>
      </c>
      <c r="H21" s="41">
        <v>4</v>
      </c>
      <c r="I21" s="40">
        <v>0</v>
      </c>
      <c r="J21" s="40" t="s">
        <v>214</v>
      </c>
      <c r="K21" s="41">
        <v>6</v>
      </c>
      <c r="L21" s="237"/>
      <c r="M21" s="234"/>
      <c r="N21" s="234"/>
      <c r="O21" s="234"/>
      <c r="P21" s="235"/>
      <c r="Q21" s="237"/>
      <c r="R21" s="235"/>
      <c r="S21" s="42" t="s">
        <v>203</v>
      </c>
      <c r="T21" s="234">
        <f>H21+K21</f>
        <v>10</v>
      </c>
      <c r="U21" s="235"/>
      <c r="V21" s="183"/>
      <c r="W21" s="244"/>
      <c r="X21" s="28"/>
      <c r="Y21" s="28"/>
      <c r="Z21" s="28"/>
      <c r="AA21" s="28"/>
    </row>
    <row r="22" spans="1:27" ht="15" customHeight="1">
      <c r="A22" s="238">
        <v>32</v>
      </c>
      <c r="B22" s="240" t="str">
        <f>'参加チーム名'!C39</f>
        <v>杉小ｷｬｲｰﾝﾌﾞﾗｻﾞｰｽﾞＸ</v>
      </c>
      <c r="C22" s="231" t="str">
        <f>IF(C23=""," ",IF(C23&gt;E23,"○",IF(C23&lt;E23,"×","△")))</f>
        <v>○</v>
      </c>
      <c r="D22" s="232"/>
      <c r="E22" s="233"/>
      <c r="F22" s="242"/>
      <c r="G22" s="242"/>
      <c r="H22" s="243"/>
      <c r="I22" s="231" t="str">
        <f>IF(I23=""," ",IF(I23&gt;K23,"○",IF(I23&lt;K23,"×","△")))</f>
        <v>×</v>
      </c>
      <c r="J22" s="232"/>
      <c r="K22" s="233"/>
      <c r="L22" s="236">
        <f>IF(C23&gt;E23,1,0)+IF(I23&gt;K23,1,0)</f>
        <v>1</v>
      </c>
      <c r="M22" s="232" t="s">
        <v>260</v>
      </c>
      <c r="N22" s="232">
        <f>IF(C23+E23&gt;0,IF(C23=E23,1,0),0)+IF(I23+K23&gt;0,IF(I23=K23,1,0),0)</f>
        <v>0</v>
      </c>
      <c r="O22" s="232" t="s">
        <v>260</v>
      </c>
      <c r="P22" s="233">
        <f>IF(C23&lt;E23,1,0)+IF(I23&lt;K23,1,0)</f>
        <v>1</v>
      </c>
      <c r="Q22" s="236">
        <f>L22*2+N22*1</f>
        <v>2</v>
      </c>
      <c r="R22" s="233"/>
      <c r="S22" s="39" t="s">
        <v>201</v>
      </c>
      <c r="T22" s="232">
        <f>C23+I23</f>
        <v>6</v>
      </c>
      <c r="U22" s="233"/>
      <c r="V22" s="226">
        <v>2</v>
      </c>
      <c r="W22" s="225"/>
      <c r="X22" s="28"/>
      <c r="Y22" s="28"/>
      <c r="Z22" s="28"/>
      <c r="AA22" s="28"/>
    </row>
    <row r="23" spans="1:27" ht="15" customHeight="1">
      <c r="A23" s="239"/>
      <c r="B23" s="241"/>
      <c r="C23" s="40">
        <f>H21</f>
        <v>4</v>
      </c>
      <c r="D23" s="40" t="s">
        <v>214</v>
      </c>
      <c r="E23" s="41">
        <f>F21</f>
        <v>2</v>
      </c>
      <c r="F23" s="242"/>
      <c r="G23" s="242"/>
      <c r="H23" s="243"/>
      <c r="I23" s="40">
        <v>2</v>
      </c>
      <c r="J23" s="40" t="s">
        <v>214</v>
      </c>
      <c r="K23" s="41">
        <v>5</v>
      </c>
      <c r="L23" s="237"/>
      <c r="M23" s="234"/>
      <c r="N23" s="234"/>
      <c r="O23" s="234"/>
      <c r="P23" s="235"/>
      <c r="Q23" s="237"/>
      <c r="R23" s="235"/>
      <c r="S23" s="42" t="s">
        <v>203</v>
      </c>
      <c r="T23" s="234">
        <f>E23+K23</f>
        <v>7</v>
      </c>
      <c r="U23" s="235"/>
      <c r="V23" s="183"/>
      <c r="W23" s="244"/>
      <c r="X23" s="28"/>
      <c r="Y23" s="28"/>
      <c r="Z23" s="28"/>
      <c r="AA23" s="28"/>
    </row>
    <row r="24" spans="1:27" ht="15" customHeight="1">
      <c r="A24" s="238">
        <v>33</v>
      </c>
      <c r="B24" s="240" t="str">
        <f>'参加チーム名'!C40</f>
        <v>いいたて草野ガッツ</v>
      </c>
      <c r="C24" s="231" t="str">
        <f>IF(C25=""," ",IF(C25&gt;E25,"○",IF(C25&lt;E25,"×","△")))</f>
        <v>○</v>
      </c>
      <c r="D24" s="232"/>
      <c r="E24" s="233"/>
      <c r="F24" s="231" t="str">
        <f>IF(F25=""," ",IF(F25&gt;H25,"○",IF(F25&lt;H25,"×","△")))</f>
        <v>○</v>
      </c>
      <c r="G24" s="232"/>
      <c r="H24" s="233"/>
      <c r="I24" s="242"/>
      <c r="J24" s="242"/>
      <c r="K24" s="243"/>
      <c r="L24" s="236">
        <f>IF(C25&gt;E25,1,0)+IF(F25&gt;H25,1,0)</f>
        <v>2</v>
      </c>
      <c r="M24" s="232" t="s">
        <v>260</v>
      </c>
      <c r="N24" s="232">
        <f>IF(C25+E25&gt;0,IF(C25=E25,1,0),0)+IF(F25+H25&gt;0,IF(F25=H25,1,0),0)</f>
        <v>0</v>
      </c>
      <c r="O24" s="232" t="s">
        <v>260</v>
      </c>
      <c r="P24" s="233">
        <f>IF(C25&lt;E25,1,0)+IF(F25&lt;H25,1,0)</f>
        <v>0</v>
      </c>
      <c r="Q24" s="236">
        <f>L24*2+N24*1</f>
        <v>4</v>
      </c>
      <c r="R24" s="233"/>
      <c r="S24" s="39" t="s">
        <v>201</v>
      </c>
      <c r="T24" s="232">
        <f>C25+F25</f>
        <v>11</v>
      </c>
      <c r="U24" s="233"/>
      <c r="V24" s="226">
        <v>1</v>
      </c>
      <c r="W24" s="225"/>
      <c r="X24" s="28"/>
      <c r="Y24" s="28"/>
      <c r="Z24" s="28"/>
      <c r="AA24" s="28"/>
    </row>
    <row r="25" spans="1:27" ht="15" customHeight="1">
      <c r="A25" s="239"/>
      <c r="B25" s="241"/>
      <c r="C25" s="40">
        <f>K21</f>
        <v>6</v>
      </c>
      <c r="D25" s="40" t="s">
        <v>214</v>
      </c>
      <c r="E25" s="41">
        <f>I21</f>
        <v>0</v>
      </c>
      <c r="F25" s="40">
        <f>K23</f>
        <v>5</v>
      </c>
      <c r="G25" s="40" t="s">
        <v>214</v>
      </c>
      <c r="H25" s="41">
        <f>I23</f>
        <v>2</v>
      </c>
      <c r="I25" s="242"/>
      <c r="J25" s="242"/>
      <c r="K25" s="243"/>
      <c r="L25" s="237"/>
      <c r="M25" s="234"/>
      <c r="N25" s="234"/>
      <c r="O25" s="234"/>
      <c r="P25" s="235"/>
      <c r="Q25" s="237"/>
      <c r="R25" s="235"/>
      <c r="S25" s="42" t="s">
        <v>203</v>
      </c>
      <c r="T25" s="234">
        <f>E25+H25</f>
        <v>2</v>
      </c>
      <c r="U25" s="235"/>
      <c r="V25" s="183"/>
      <c r="W25" s="244"/>
      <c r="X25" s="28"/>
      <c r="Y25" s="28"/>
      <c r="Z25" s="28"/>
      <c r="AA25" s="28"/>
    </row>
    <row r="26" spans="1:27" ht="15" customHeight="1">
      <c r="A26" s="30"/>
      <c r="B26" s="31"/>
      <c r="C26" s="29"/>
      <c r="D26" s="29"/>
      <c r="E26" s="29"/>
      <c r="F26" s="29"/>
      <c r="G26" s="29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8"/>
      <c r="Y26" s="28"/>
      <c r="Z26" s="28"/>
      <c r="AA26" s="28"/>
    </row>
    <row r="27" spans="1:27" ht="15" customHeight="1">
      <c r="A27" s="251" t="s">
        <v>193</v>
      </c>
      <c r="B27" s="250"/>
      <c r="C27" s="248">
        <f>+A28</f>
        <v>34</v>
      </c>
      <c r="D27" s="248"/>
      <c r="E27" s="246"/>
      <c r="F27" s="245">
        <f>+A30</f>
        <v>35</v>
      </c>
      <c r="G27" s="248"/>
      <c r="H27" s="246"/>
      <c r="I27" s="245">
        <f>+A32</f>
        <v>36</v>
      </c>
      <c r="J27" s="248"/>
      <c r="K27" s="246"/>
      <c r="L27" s="25" t="s">
        <v>261</v>
      </c>
      <c r="M27" s="26" t="s">
        <v>262</v>
      </c>
      <c r="N27" s="26" t="s">
        <v>263</v>
      </c>
      <c r="O27" s="26" t="s">
        <v>264</v>
      </c>
      <c r="P27" s="27" t="s">
        <v>197</v>
      </c>
      <c r="Q27" s="245" t="s">
        <v>198</v>
      </c>
      <c r="R27" s="246"/>
      <c r="S27" s="245" t="s">
        <v>199</v>
      </c>
      <c r="T27" s="248"/>
      <c r="U27" s="246"/>
      <c r="V27" s="245" t="s">
        <v>200</v>
      </c>
      <c r="W27" s="246"/>
      <c r="X27" s="28"/>
      <c r="Y27" s="28"/>
      <c r="Z27" s="28"/>
      <c r="AA27" s="28"/>
    </row>
    <row r="28" spans="1:27" ht="15" customHeight="1">
      <c r="A28" s="238">
        <v>34</v>
      </c>
      <c r="B28" s="240" t="str">
        <f>'参加チーム名'!C41</f>
        <v>台原アタッカーズ</v>
      </c>
      <c r="C28" s="242"/>
      <c r="D28" s="242"/>
      <c r="E28" s="243"/>
      <c r="F28" s="231" t="str">
        <f>IF(F29=""," ",IF(F29&gt;H29,"○",IF(F29&lt;H29,"×","△")))</f>
        <v>○</v>
      </c>
      <c r="G28" s="232"/>
      <c r="H28" s="233"/>
      <c r="I28" s="231" t="str">
        <f>IF(I29=""," ",IF(I29&gt;K29,"○",IF(I29&lt;K29,"×","△")))</f>
        <v>×</v>
      </c>
      <c r="J28" s="232"/>
      <c r="K28" s="233"/>
      <c r="L28" s="236">
        <f>IF(F29&gt;H29,1,0)+IF(I29&gt;K29,1,0)</f>
        <v>1</v>
      </c>
      <c r="M28" s="232" t="s">
        <v>260</v>
      </c>
      <c r="N28" s="232">
        <f>IF(F29+H29&gt;0,IF(F29=H29,1,0),0)+IF(I29+K29&gt;0,IF(I29=K29,1,0),0)</f>
        <v>0</v>
      </c>
      <c r="O28" s="232" t="s">
        <v>260</v>
      </c>
      <c r="P28" s="233">
        <f>IF(F29&lt;H29,1,0)+IF(I29&lt;K29,1,0)</f>
        <v>1</v>
      </c>
      <c r="Q28" s="236">
        <f>L28*2+N28*1</f>
        <v>2</v>
      </c>
      <c r="R28" s="233"/>
      <c r="S28" s="39" t="s">
        <v>201</v>
      </c>
      <c r="T28" s="232">
        <f>F29+I29</f>
        <v>9</v>
      </c>
      <c r="U28" s="233"/>
      <c r="V28" s="226">
        <v>2</v>
      </c>
      <c r="W28" s="225"/>
      <c r="X28" s="28"/>
      <c r="Y28" s="28"/>
      <c r="Z28" s="28"/>
      <c r="AA28" s="28"/>
    </row>
    <row r="29" spans="1:27" ht="15" customHeight="1">
      <c r="A29" s="239"/>
      <c r="B29" s="241"/>
      <c r="C29" s="242"/>
      <c r="D29" s="242"/>
      <c r="E29" s="243"/>
      <c r="F29" s="40">
        <v>8</v>
      </c>
      <c r="G29" s="40" t="s">
        <v>214</v>
      </c>
      <c r="H29" s="41">
        <v>0</v>
      </c>
      <c r="I29" s="40">
        <v>1</v>
      </c>
      <c r="J29" s="40" t="s">
        <v>214</v>
      </c>
      <c r="K29" s="41">
        <v>6</v>
      </c>
      <c r="L29" s="237"/>
      <c r="M29" s="234"/>
      <c r="N29" s="234"/>
      <c r="O29" s="234"/>
      <c r="P29" s="235"/>
      <c r="Q29" s="237"/>
      <c r="R29" s="235"/>
      <c r="S29" s="42" t="s">
        <v>203</v>
      </c>
      <c r="T29" s="234">
        <f>H29+K29</f>
        <v>6</v>
      </c>
      <c r="U29" s="235"/>
      <c r="V29" s="183"/>
      <c r="W29" s="244"/>
      <c r="X29" s="28"/>
      <c r="Y29" s="28"/>
      <c r="Z29" s="28"/>
      <c r="AA29" s="28"/>
    </row>
    <row r="30" spans="1:27" ht="15" customHeight="1">
      <c r="A30" s="238">
        <v>35</v>
      </c>
      <c r="B30" s="240" t="str">
        <f>'参加チーム名'!C42</f>
        <v>いいたて草野ジュニア</v>
      </c>
      <c r="C30" s="231" t="str">
        <f>IF(C31=""," ",IF(C31&gt;E31,"○",IF(C31&lt;E31,"×","△")))</f>
        <v>×</v>
      </c>
      <c r="D30" s="232"/>
      <c r="E30" s="233"/>
      <c r="F30" s="242"/>
      <c r="G30" s="242"/>
      <c r="H30" s="243"/>
      <c r="I30" s="231" t="str">
        <f>IF(I31=""," ",IF(I31&gt;K31,"○",IF(I31&lt;K31,"×","△")))</f>
        <v>×</v>
      </c>
      <c r="J30" s="232"/>
      <c r="K30" s="233"/>
      <c r="L30" s="236">
        <f>IF(C31&gt;E31,1,0)+IF(I31&gt;K31,1,0)</f>
        <v>0</v>
      </c>
      <c r="M30" s="232" t="s">
        <v>260</v>
      </c>
      <c r="N30" s="232">
        <f>IF(C31+E31&gt;0,IF(C31=E31,1,0),0)+IF(I31+K31&gt;0,IF(I31=K31,1,0),0)</f>
        <v>0</v>
      </c>
      <c r="O30" s="232" t="s">
        <v>260</v>
      </c>
      <c r="P30" s="233">
        <f>IF(C31&lt;E31,1,0)+IF(I31&lt;K31,1,0)</f>
        <v>2</v>
      </c>
      <c r="Q30" s="236">
        <f>L30*2+N30*1</f>
        <v>0</v>
      </c>
      <c r="R30" s="233"/>
      <c r="S30" s="39" t="s">
        <v>201</v>
      </c>
      <c r="T30" s="232">
        <f>C31+I31</f>
        <v>0</v>
      </c>
      <c r="U30" s="233"/>
      <c r="V30" s="226">
        <v>3</v>
      </c>
      <c r="W30" s="225"/>
      <c r="X30" s="28"/>
      <c r="Y30" s="28"/>
      <c r="Z30" s="28"/>
      <c r="AA30" s="28"/>
    </row>
    <row r="31" spans="1:27" ht="15" customHeight="1">
      <c r="A31" s="239"/>
      <c r="B31" s="241"/>
      <c r="C31" s="40">
        <f>H29</f>
        <v>0</v>
      </c>
      <c r="D31" s="40" t="s">
        <v>214</v>
      </c>
      <c r="E31" s="41">
        <f>F29</f>
        <v>8</v>
      </c>
      <c r="F31" s="242"/>
      <c r="G31" s="242"/>
      <c r="H31" s="243"/>
      <c r="I31" s="40">
        <v>0</v>
      </c>
      <c r="J31" s="40" t="s">
        <v>214</v>
      </c>
      <c r="K31" s="41">
        <v>7</v>
      </c>
      <c r="L31" s="237"/>
      <c r="M31" s="234"/>
      <c r="N31" s="234"/>
      <c r="O31" s="234"/>
      <c r="P31" s="235"/>
      <c r="Q31" s="237"/>
      <c r="R31" s="235"/>
      <c r="S31" s="42" t="s">
        <v>203</v>
      </c>
      <c r="T31" s="234">
        <f>E31+K31</f>
        <v>15</v>
      </c>
      <c r="U31" s="235"/>
      <c r="V31" s="183"/>
      <c r="W31" s="244"/>
      <c r="X31" s="28"/>
      <c r="Y31" s="28"/>
      <c r="Z31" s="28"/>
      <c r="AA31" s="28"/>
    </row>
    <row r="32" spans="1:27" ht="15" customHeight="1">
      <c r="A32" s="238">
        <v>36</v>
      </c>
      <c r="B32" s="240" t="str">
        <f>'参加チーム名'!C43</f>
        <v>ＷＡＮＯジュニア</v>
      </c>
      <c r="C32" s="231" t="str">
        <f>IF(C33=""," ",IF(C33&gt;E33,"○",IF(C33&lt;E33,"×","△")))</f>
        <v>○</v>
      </c>
      <c r="D32" s="232"/>
      <c r="E32" s="233"/>
      <c r="F32" s="231" t="str">
        <f>IF(F33=""," ",IF(F33&gt;H33,"○",IF(F33&lt;H33,"×","△")))</f>
        <v>○</v>
      </c>
      <c r="G32" s="232"/>
      <c r="H32" s="233"/>
      <c r="I32" s="242"/>
      <c r="J32" s="242"/>
      <c r="K32" s="243"/>
      <c r="L32" s="236">
        <f>IF(C33&gt;E33,1,0)+IF(F33&gt;H33,1,0)</f>
        <v>2</v>
      </c>
      <c r="M32" s="232" t="s">
        <v>260</v>
      </c>
      <c r="N32" s="232">
        <f>IF(C33+E33&gt;0,IF(C33=E33,1,0),0)+IF(F33+H33&gt;0,IF(F33=H33,1,0),0)</f>
        <v>0</v>
      </c>
      <c r="O32" s="232" t="s">
        <v>260</v>
      </c>
      <c r="P32" s="233">
        <f>IF(C33&lt;E33,1,0)+IF(F33&lt;H33,1,0)</f>
        <v>0</v>
      </c>
      <c r="Q32" s="236">
        <f>L32*2+N32*1</f>
        <v>4</v>
      </c>
      <c r="R32" s="233"/>
      <c r="S32" s="39" t="s">
        <v>201</v>
      </c>
      <c r="T32" s="232">
        <f>C33+F33</f>
        <v>13</v>
      </c>
      <c r="U32" s="233"/>
      <c r="V32" s="226">
        <v>1</v>
      </c>
      <c r="W32" s="225"/>
      <c r="X32" s="28"/>
      <c r="Y32" s="28"/>
      <c r="Z32" s="28"/>
      <c r="AA32" s="28"/>
    </row>
    <row r="33" spans="1:27" ht="15" customHeight="1">
      <c r="A33" s="247"/>
      <c r="B33" s="241"/>
      <c r="C33" s="40">
        <f>K29</f>
        <v>6</v>
      </c>
      <c r="D33" s="40" t="s">
        <v>214</v>
      </c>
      <c r="E33" s="41">
        <f>I29</f>
        <v>1</v>
      </c>
      <c r="F33" s="40">
        <f>K31</f>
        <v>7</v>
      </c>
      <c r="G33" s="40" t="s">
        <v>214</v>
      </c>
      <c r="H33" s="41">
        <f>I31</f>
        <v>0</v>
      </c>
      <c r="I33" s="242"/>
      <c r="J33" s="242"/>
      <c r="K33" s="243"/>
      <c r="L33" s="237"/>
      <c r="M33" s="234"/>
      <c r="N33" s="234"/>
      <c r="O33" s="234"/>
      <c r="P33" s="235"/>
      <c r="Q33" s="237"/>
      <c r="R33" s="235"/>
      <c r="S33" s="42" t="s">
        <v>203</v>
      </c>
      <c r="T33" s="234">
        <f>E33+H33</f>
        <v>1</v>
      </c>
      <c r="U33" s="235"/>
      <c r="V33" s="183"/>
      <c r="W33" s="244"/>
      <c r="X33" s="28"/>
      <c r="Y33" s="28"/>
      <c r="Z33" s="28"/>
      <c r="AA33" s="28"/>
    </row>
    <row r="34" spans="1:27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5" ht="15" customHeight="1">
      <c r="A35" s="35"/>
      <c r="B35" s="2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28"/>
      <c r="Y35" s="28"/>
    </row>
    <row r="36" spans="1:25" ht="24" customHeight="1">
      <c r="A36" s="35" t="s">
        <v>173</v>
      </c>
      <c r="B36" s="2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28"/>
      <c r="Y36" s="28"/>
    </row>
    <row r="37" spans="1:27" ht="15" customHeight="1">
      <c r="A37" s="251" t="s">
        <v>194</v>
      </c>
      <c r="B37" s="250"/>
      <c r="C37" s="248">
        <f>+A38</f>
        <v>37</v>
      </c>
      <c r="D37" s="248"/>
      <c r="E37" s="246"/>
      <c r="F37" s="245">
        <f>+A40</f>
        <v>38</v>
      </c>
      <c r="G37" s="248"/>
      <c r="H37" s="246"/>
      <c r="I37" s="245">
        <f>+A42</f>
        <v>39</v>
      </c>
      <c r="J37" s="248"/>
      <c r="K37" s="246"/>
      <c r="L37" s="25" t="s">
        <v>261</v>
      </c>
      <c r="M37" s="26" t="s">
        <v>262</v>
      </c>
      <c r="N37" s="26" t="s">
        <v>263</v>
      </c>
      <c r="O37" s="26" t="s">
        <v>264</v>
      </c>
      <c r="P37" s="27" t="s">
        <v>197</v>
      </c>
      <c r="Q37" s="245" t="s">
        <v>198</v>
      </c>
      <c r="R37" s="246"/>
      <c r="S37" s="245" t="s">
        <v>199</v>
      </c>
      <c r="T37" s="248"/>
      <c r="U37" s="246"/>
      <c r="V37" s="245" t="s">
        <v>200</v>
      </c>
      <c r="W37" s="246"/>
      <c r="X37" s="28"/>
      <c r="Y37" s="28"/>
      <c r="Z37" s="28"/>
      <c r="AA37" s="28"/>
    </row>
    <row r="38" spans="1:27" ht="15" customHeight="1">
      <c r="A38" s="238">
        <v>37</v>
      </c>
      <c r="B38" s="240" t="str">
        <f>'参加チーム名'!C47</f>
        <v>荒町朝練母魂（ままたま）</v>
      </c>
      <c r="C38" s="242"/>
      <c r="D38" s="242"/>
      <c r="E38" s="243"/>
      <c r="F38" s="231" t="str">
        <f>IF(F39=""," ",IF(F39&gt;H39,"○",IF(F39&lt;H39,"×","△")))</f>
        <v>×</v>
      </c>
      <c r="G38" s="232"/>
      <c r="H38" s="233"/>
      <c r="I38" s="231" t="str">
        <f>IF(I39=""," ",IF(I39&gt;K39,"○",IF(I39&lt;K39,"×","△")))</f>
        <v>×</v>
      </c>
      <c r="J38" s="232"/>
      <c r="K38" s="233"/>
      <c r="L38" s="236">
        <f>IF(F39&gt;H39,1,0)+IF(I39&gt;K39,1,0)</f>
        <v>0</v>
      </c>
      <c r="M38" s="232" t="s">
        <v>260</v>
      </c>
      <c r="N38" s="232">
        <f>IF(F39+H39&gt;0,IF(F39=H39,1,0),0)+IF(I39+K39&gt;0,IF(I39=K39,1,0),0)</f>
        <v>0</v>
      </c>
      <c r="O38" s="232" t="s">
        <v>260</v>
      </c>
      <c r="P38" s="233">
        <f>IF(F39&lt;H39,1,0)+IF(I39&lt;K39,1,0)</f>
        <v>2</v>
      </c>
      <c r="Q38" s="236">
        <f>L38*2+N38*1</f>
        <v>0</v>
      </c>
      <c r="R38" s="233"/>
      <c r="S38" s="39" t="s">
        <v>201</v>
      </c>
      <c r="T38" s="232">
        <f>F39+I39</f>
        <v>6</v>
      </c>
      <c r="U38" s="233"/>
      <c r="V38" s="226">
        <v>3</v>
      </c>
      <c r="W38" s="225"/>
      <c r="X38" s="28"/>
      <c r="Y38" s="28"/>
      <c r="Z38" s="28"/>
      <c r="AA38" s="28"/>
    </row>
    <row r="39" spans="1:27" ht="15" customHeight="1">
      <c r="A39" s="239"/>
      <c r="B39" s="241"/>
      <c r="C39" s="242"/>
      <c r="D39" s="242"/>
      <c r="E39" s="243"/>
      <c r="F39" s="40">
        <v>5</v>
      </c>
      <c r="G39" s="40" t="s">
        <v>214</v>
      </c>
      <c r="H39" s="41">
        <v>6</v>
      </c>
      <c r="I39" s="40">
        <v>1</v>
      </c>
      <c r="J39" s="40" t="s">
        <v>214</v>
      </c>
      <c r="K39" s="41">
        <v>7</v>
      </c>
      <c r="L39" s="237"/>
      <c r="M39" s="234"/>
      <c r="N39" s="234"/>
      <c r="O39" s="234"/>
      <c r="P39" s="235"/>
      <c r="Q39" s="237"/>
      <c r="R39" s="235"/>
      <c r="S39" s="42" t="s">
        <v>203</v>
      </c>
      <c r="T39" s="234">
        <f>H39+K39</f>
        <v>13</v>
      </c>
      <c r="U39" s="235"/>
      <c r="V39" s="183"/>
      <c r="W39" s="244"/>
      <c r="X39" s="28"/>
      <c r="Y39" s="28"/>
      <c r="Z39" s="28"/>
      <c r="AA39" s="28"/>
    </row>
    <row r="40" spans="1:27" ht="15" customHeight="1">
      <c r="A40" s="238">
        <v>38</v>
      </c>
      <c r="B40" s="240" t="str">
        <f>'参加チーム名'!C48</f>
        <v>杉小キャイーンフラワーズ</v>
      </c>
      <c r="C40" s="231" t="str">
        <f>IF(C41=""," ",IF(C41&gt;E41,"○",IF(C41&lt;E41,"×","△")))</f>
        <v>○</v>
      </c>
      <c r="D40" s="232"/>
      <c r="E40" s="233"/>
      <c r="F40" s="242"/>
      <c r="G40" s="242"/>
      <c r="H40" s="243"/>
      <c r="I40" s="231" t="str">
        <f>IF(I41=""," ",IF(I41&gt;K41,"○",IF(I41&lt;K41,"×","△")))</f>
        <v>×</v>
      </c>
      <c r="J40" s="232"/>
      <c r="K40" s="233"/>
      <c r="L40" s="236">
        <f>IF(C41&gt;E41,1,0)+IF(I41&gt;K41,1,0)</f>
        <v>1</v>
      </c>
      <c r="M40" s="232" t="s">
        <v>260</v>
      </c>
      <c r="N40" s="232">
        <f>IF(C41+E41&gt;0,IF(C41=E41,1,0),0)+IF(I41+K41&gt;0,IF(I41=K41,1,0),0)</f>
        <v>0</v>
      </c>
      <c r="O40" s="232" t="s">
        <v>260</v>
      </c>
      <c r="P40" s="233">
        <f>IF(C41&lt;E41,1,0)+IF(I41&lt;K41,1,0)</f>
        <v>1</v>
      </c>
      <c r="Q40" s="236">
        <f>L40*2+N40*1</f>
        <v>2</v>
      </c>
      <c r="R40" s="233"/>
      <c r="S40" s="39" t="s">
        <v>201</v>
      </c>
      <c r="T40" s="232">
        <f>C41+I41</f>
        <v>6</v>
      </c>
      <c r="U40" s="233"/>
      <c r="V40" s="226">
        <v>2</v>
      </c>
      <c r="W40" s="225"/>
      <c r="X40" s="28"/>
      <c r="Y40" s="28"/>
      <c r="Z40" s="28"/>
      <c r="AA40" s="28"/>
    </row>
    <row r="41" spans="1:27" ht="15" customHeight="1">
      <c r="A41" s="239"/>
      <c r="B41" s="241"/>
      <c r="C41" s="40">
        <f>H39</f>
        <v>6</v>
      </c>
      <c r="D41" s="40" t="s">
        <v>214</v>
      </c>
      <c r="E41" s="41">
        <f>F39</f>
        <v>5</v>
      </c>
      <c r="F41" s="242"/>
      <c r="G41" s="242"/>
      <c r="H41" s="243"/>
      <c r="I41" s="40">
        <v>0</v>
      </c>
      <c r="J41" s="40" t="s">
        <v>214</v>
      </c>
      <c r="K41" s="41">
        <v>7</v>
      </c>
      <c r="L41" s="237"/>
      <c r="M41" s="234"/>
      <c r="N41" s="234"/>
      <c r="O41" s="234"/>
      <c r="P41" s="235"/>
      <c r="Q41" s="237"/>
      <c r="R41" s="235"/>
      <c r="S41" s="42" t="s">
        <v>203</v>
      </c>
      <c r="T41" s="234">
        <f>E41+K41</f>
        <v>12</v>
      </c>
      <c r="U41" s="235"/>
      <c r="V41" s="183"/>
      <c r="W41" s="244"/>
      <c r="X41" s="28"/>
      <c r="Y41" s="28"/>
      <c r="Z41" s="28"/>
      <c r="AA41" s="28"/>
    </row>
    <row r="42" spans="1:27" ht="15" customHeight="1">
      <c r="A42" s="238">
        <v>39</v>
      </c>
      <c r="B42" s="240" t="str">
        <f>'参加チーム名'!C49</f>
        <v>輪乃夢゛</v>
      </c>
      <c r="C42" s="231" t="str">
        <f>IF(C43=""," ",IF(C43&gt;E43,"○",IF(C43&lt;E43,"×","△")))</f>
        <v>○</v>
      </c>
      <c r="D42" s="232"/>
      <c r="E42" s="233"/>
      <c r="F42" s="231" t="str">
        <f>IF(F43=""," ",IF(F43&gt;H43,"○",IF(F43&lt;H43,"×","△")))</f>
        <v>○</v>
      </c>
      <c r="G42" s="232"/>
      <c r="H42" s="233"/>
      <c r="I42" s="242"/>
      <c r="J42" s="242"/>
      <c r="K42" s="243"/>
      <c r="L42" s="236">
        <f>IF(C43&gt;E43,1,0)+IF(F43&gt;H43,1,0)</f>
        <v>2</v>
      </c>
      <c r="M42" s="232" t="s">
        <v>260</v>
      </c>
      <c r="N42" s="232">
        <f>IF(C43+E43&gt;0,IF(C43=E43,1,0),0)+IF(F43+H43&gt;0,IF(F43=H43,1,0),0)</f>
        <v>0</v>
      </c>
      <c r="O42" s="232" t="s">
        <v>260</v>
      </c>
      <c r="P42" s="233">
        <f>IF(C43&lt;E43,1,0)+IF(F43&lt;H43,1,0)</f>
        <v>0</v>
      </c>
      <c r="Q42" s="236">
        <f>L42*2+N42*1</f>
        <v>4</v>
      </c>
      <c r="R42" s="233"/>
      <c r="S42" s="39" t="s">
        <v>201</v>
      </c>
      <c r="T42" s="232">
        <f>C43+F43</f>
        <v>14</v>
      </c>
      <c r="U42" s="233"/>
      <c r="V42" s="226">
        <v>1</v>
      </c>
      <c r="W42" s="225"/>
      <c r="X42" s="28"/>
      <c r="Y42" s="28"/>
      <c r="Z42" s="28"/>
      <c r="AA42" s="28"/>
    </row>
    <row r="43" spans="1:27" ht="15" customHeight="1">
      <c r="A43" s="239"/>
      <c r="B43" s="241"/>
      <c r="C43" s="40">
        <f>K39</f>
        <v>7</v>
      </c>
      <c r="D43" s="40" t="s">
        <v>214</v>
      </c>
      <c r="E43" s="41">
        <f>I39</f>
        <v>1</v>
      </c>
      <c r="F43" s="40">
        <f>K41</f>
        <v>7</v>
      </c>
      <c r="G43" s="40" t="s">
        <v>214</v>
      </c>
      <c r="H43" s="41">
        <f>I41</f>
        <v>0</v>
      </c>
      <c r="I43" s="242"/>
      <c r="J43" s="242"/>
      <c r="K43" s="243"/>
      <c r="L43" s="237"/>
      <c r="M43" s="234"/>
      <c r="N43" s="234"/>
      <c r="O43" s="234"/>
      <c r="P43" s="235"/>
      <c r="Q43" s="237"/>
      <c r="R43" s="235"/>
      <c r="S43" s="42" t="s">
        <v>203</v>
      </c>
      <c r="T43" s="234">
        <f>E43+H43</f>
        <v>1</v>
      </c>
      <c r="U43" s="235"/>
      <c r="V43" s="183"/>
      <c r="W43" s="244"/>
      <c r="X43" s="28"/>
      <c r="Y43" s="28"/>
      <c r="Z43" s="28"/>
      <c r="AA43" s="28"/>
    </row>
    <row r="44" spans="1:27" ht="15" customHeight="1">
      <c r="A44" s="30"/>
      <c r="B44" s="31"/>
      <c r="C44" s="29"/>
      <c r="D44" s="29"/>
      <c r="E44" s="29"/>
      <c r="F44" s="29"/>
      <c r="G44" s="29"/>
      <c r="H44" s="29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28"/>
      <c r="Y44" s="28"/>
      <c r="Z44" s="28"/>
      <c r="AA44" s="28"/>
    </row>
    <row r="45" spans="1:27" ht="15" customHeight="1">
      <c r="A45" s="251" t="s">
        <v>195</v>
      </c>
      <c r="B45" s="250"/>
      <c r="C45" s="248">
        <f>+A46</f>
        <v>40</v>
      </c>
      <c r="D45" s="248"/>
      <c r="E45" s="246"/>
      <c r="F45" s="245">
        <f>+A48</f>
        <v>41</v>
      </c>
      <c r="G45" s="248"/>
      <c r="H45" s="246"/>
      <c r="I45" s="245">
        <f>+A50</f>
        <v>42</v>
      </c>
      <c r="J45" s="248"/>
      <c r="K45" s="246"/>
      <c r="L45" s="25" t="s">
        <v>261</v>
      </c>
      <c r="M45" s="26" t="s">
        <v>262</v>
      </c>
      <c r="N45" s="26" t="s">
        <v>263</v>
      </c>
      <c r="O45" s="26" t="s">
        <v>264</v>
      </c>
      <c r="P45" s="27" t="s">
        <v>197</v>
      </c>
      <c r="Q45" s="245" t="s">
        <v>198</v>
      </c>
      <c r="R45" s="246"/>
      <c r="S45" s="245" t="s">
        <v>199</v>
      </c>
      <c r="T45" s="248"/>
      <c r="U45" s="246"/>
      <c r="V45" s="245" t="s">
        <v>200</v>
      </c>
      <c r="W45" s="246"/>
      <c r="X45" s="28"/>
      <c r="Y45" s="28"/>
      <c r="Z45" s="28"/>
      <c r="AA45" s="28"/>
    </row>
    <row r="46" spans="1:27" ht="15" customHeight="1">
      <c r="A46" s="238">
        <v>40</v>
      </c>
      <c r="B46" s="240" t="str">
        <f>'参加チーム名'!C50</f>
        <v>館こまち</v>
      </c>
      <c r="C46" s="242"/>
      <c r="D46" s="242"/>
      <c r="E46" s="243"/>
      <c r="F46" s="231" t="str">
        <f>IF(F47=""," ",IF(F47&gt;H47,"○",IF(F47&lt;H47,"×","△")))</f>
        <v>×</v>
      </c>
      <c r="G46" s="232"/>
      <c r="H46" s="233"/>
      <c r="I46" s="231" t="str">
        <f>IF(I47=""," ",IF(I47&gt;K47,"○",IF(I47&lt;K47,"×","△")))</f>
        <v>×</v>
      </c>
      <c r="J46" s="232"/>
      <c r="K46" s="233"/>
      <c r="L46" s="236">
        <f>IF(F47&gt;H47,1,0)+IF(I47&gt;K47,1,0)</f>
        <v>0</v>
      </c>
      <c r="M46" s="232" t="s">
        <v>260</v>
      </c>
      <c r="N46" s="232">
        <f>IF(F47+H47&gt;0,IF(F47=H47,1,0),0)+IF(I47+K47&gt;0,IF(I47=K47,1,0),0)</f>
        <v>0</v>
      </c>
      <c r="O46" s="232" t="s">
        <v>260</v>
      </c>
      <c r="P46" s="233">
        <f>IF(F47&lt;H47,1,0)+IF(I47&lt;K47,1,0)</f>
        <v>2</v>
      </c>
      <c r="Q46" s="236">
        <f>L46*2+N46*1</f>
        <v>0</v>
      </c>
      <c r="R46" s="233"/>
      <c r="S46" s="39" t="s">
        <v>201</v>
      </c>
      <c r="T46" s="232">
        <f>F47+I47</f>
        <v>4</v>
      </c>
      <c r="U46" s="233"/>
      <c r="V46" s="226">
        <v>3</v>
      </c>
      <c r="W46" s="225"/>
      <c r="X46" s="28"/>
      <c r="Y46" s="28"/>
      <c r="Z46" s="28"/>
      <c r="AA46" s="28"/>
    </row>
    <row r="47" spans="1:27" ht="15" customHeight="1">
      <c r="A47" s="239"/>
      <c r="B47" s="241"/>
      <c r="C47" s="242"/>
      <c r="D47" s="242"/>
      <c r="E47" s="243"/>
      <c r="F47" s="40">
        <v>0</v>
      </c>
      <c r="G47" s="40" t="s">
        <v>214</v>
      </c>
      <c r="H47" s="41">
        <v>7</v>
      </c>
      <c r="I47" s="40">
        <v>4</v>
      </c>
      <c r="J47" s="40" t="s">
        <v>214</v>
      </c>
      <c r="K47" s="41">
        <v>5</v>
      </c>
      <c r="L47" s="237"/>
      <c r="M47" s="234"/>
      <c r="N47" s="234"/>
      <c r="O47" s="234"/>
      <c r="P47" s="235"/>
      <c r="Q47" s="237"/>
      <c r="R47" s="235"/>
      <c r="S47" s="42" t="s">
        <v>203</v>
      </c>
      <c r="T47" s="234">
        <f>H47+K47</f>
        <v>12</v>
      </c>
      <c r="U47" s="235"/>
      <c r="V47" s="183"/>
      <c r="W47" s="244"/>
      <c r="X47" s="28"/>
      <c r="Y47" s="28"/>
      <c r="Z47" s="28"/>
      <c r="AA47" s="28"/>
    </row>
    <row r="48" spans="1:27" ht="15" customHeight="1">
      <c r="A48" s="238">
        <v>41</v>
      </c>
      <c r="B48" s="240" t="str">
        <f>'参加チーム名'!C51</f>
        <v>杉小キャイーンシスターズ</v>
      </c>
      <c r="C48" s="231" t="str">
        <f>IF(C49=""," ",IF(C49&gt;E49,"○",IF(C49&lt;E49,"×","△")))</f>
        <v>○</v>
      </c>
      <c r="D48" s="232"/>
      <c r="E48" s="233"/>
      <c r="F48" s="242"/>
      <c r="G48" s="242"/>
      <c r="H48" s="243"/>
      <c r="I48" s="231" t="str">
        <f>IF(I49=""," ",IF(I49&gt;K49,"○",IF(I49&lt;K49,"×","△")))</f>
        <v>○</v>
      </c>
      <c r="J48" s="232"/>
      <c r="K48" s="233"/>
      <c r="L48" s="236">
        <f>IF(C49&gt;E49,1,0)+IF(I49&gt;K49,1,0)</f>
        <v>2</v>
      </c>
      <c r="M48" s="232" t="s">
        <v>260</v>
      </c>
      <c r="N48" s="232">
        <f>IF(C49+E49&gt;0,IF(C49=E49,1,0),0)+IF(I49+K49&gt;0,IF(I49=K49,1,0),0)</f>
        <v>0</v>
      </c>
      <c r="O48" s="232" t="s">
        <v>260</v>
      </c>
      <c r="P48" s="233">
        <f>IF(C49&lt;E49,1,0)+IF(I49&lt;K49,1,0)</f>
        <v>0</v>
      </c>
      <c r="Q48" s="236">
        <f>L48*2+N48*1</f>
        <v>4</v>
      </c>
      <c r="R48" s="233"/>
      <c r="S48" s="39" t="s">
        <v>201</v>
      </c>
      <c r="T48" s="232">
        <f>C49+I49</f>
        <v>15</v>
      </c>
      <c r="U48" s="233"/>
      <c r="V48" s="257">
        <v>1</v>
      </c>
      <c r="W48" s="225"/>
      <c r="X48" s="28"/>
      <c r="Y48" s="28"/>
      <c r="Z48" s="28"/>
      <c r="AA48" s="28"/>
    </row>
    <row r="49" spans="1:27" ht="15" customHeight="1">
      <c r="A49" s="239"/>
      <c r="B49" s="241"/>
      <c r="C49" s="40">
        <f>H47</f>
        <v>7</v>
      </c>
      <c r="D49" s="40" t="s">
        <v>214</v>
      </c>
      <c r="E49" s="41">
        <f>F47</f>
        <v>0</v>
      </c>
      <c r="F49" s="242"/>
      <c r="G49" s="242"/>
      <c r="H49" s="243"/>
      <c r="I49" s="40">
        <v>8</v>
      </c>
      <c r="J49" s="40" t="s">
        <v>214</v>
      </c>
      <c r="K49" s="41">
        <v>0</v>
      </c>
      <c r="L49" s="237"/>
      <c r="M49" s="234"/>
      <c r="N49" s="234"/>
      <c r="O49" s="234"/>
      <c r="P49" s="235"/>
      <c r="Q49" s="237"/>
      <c r="R49" s="235"/>
      <c r="S49" s="42" t="s">
        <v>203</v>
      </c>
      <c r="T49" s="234">
        <f>E49+K49</f>
        <v>0</v>
      </c>
      <c r="U49" s="235"/>
      <c r="V49" s="183"/>
      <c r="W49" s="244"/>
      <c r="X49" s="28"/>
      <c r="Y49" s="28"/>
      <c r="Z49" s="28"/>
      <c r="AA49" s="28"/>
    </row>
    <row r="50" spans="1:27" ht="15" customHeight="1">
      <c r="A50" s="238">
        <v>42</v>
      </c>
      <c r="B50" s="240" t="str">
        <f>'参加チーム名'!C52</f>
        <v>飯舘草野オールスターズ</v>
      </c>
      <c r="C50" s="231" t="str">
        <f>IF(C51=""," ",IF(C51&gt;E51,"○",IF(C51&lt;E51,"×","△")))</f>
        <v>○</v>
      </c>
      <c r="D50" s="232"/>
      <c r="E50" s="233"/>
      <c r="F50" s="231" t="str">
        <f>IF(F51=""," ",IF(F51&gt;H51,"○",IF(F51&lt;H51,"×","△")))</f>
        <v>×</v>
      </c>
      <c r="G50" s="232"/>
      <c r="H50" s="233"/>
      <c r="I50" s="242"/>
      <c r="J50" s="242"/>
      <c r="K50" s="243"/>
      <c r="L50" s="236">
        <f>IF(C51&gt;E51,1,0)+IF(F51&gt;H51,1,0)</f>
        <v>1</v>
      </c>
      <c r="M50" s="232" t="s">
        <v>260</v>
      </c>
      <c r="N50" s="232">
        <f>IF(C51+E51&gt;0,IF(C51=E51,1,0),0)+IF(F51+H51&gt;0,IF(F51=H51,1,0),0)</f>
        <v>0</v>
      </c>
      <c r="O50" s="232" t="s">
        <v>260</v>
      </c>
      <c r="P50" s="233">
        <f>IF(C51&lt;E51,1,0)+IF(F51&lt;H51,1,0)</f>
        <v>1</v>
      </c>
      <c r="Q50" s="236">
        <f>L50*2+N50*1</f>
        <v>2</v>
      </c>
      <c r="R50" s="233"/>
      <c r="S50" s="39" t="s">
        <v>201</v>
      </c>
      <c r="T50" s="232">
        <f>C51+F51</f>
        <v>5</v>
      </c>
      <c r="U50" s="233"/>
      <c r="V50" s="226">
        <v>2</v>
      </c>
      <c r="W50" s="225"/>
      <c r="X50" s="28"/>
      <c r="Y50" s="28"/>
      <c r="Z50" s="28"/>
      <c r="AA50" s="28"/>
    </row>
    <row r="51" spans="1:27" ht="15" customHeight="1">
      <c r="A51" s="247"/>
      <c r="B51" s="241"/>
      <c r="C51" s="40">
        <f>K47</f>
        <v>5</v>
      </c>
      <c r="D51" s="40" t="s">
        <v>214</v>
      </c>
      <c r="E51" s="41">
        <f>I47</f>
        <v>4</v>
      </c>
      <c r="F51" s="40">
        <f>K49</f>
        <v>0</v>
      </c>
      <c r="G51" s="40" t="s">
        <v>214</v>
      </c>
      <c r="H51" s="41">
        <f>I49</f>
        <v>8</v>
      </c>
      <c r="I51" s="242"/>
      <c r="J51" s="242"/>
      <c r="K51" s="243"/>
      <c r="L51" s="237"/>
      <c r="M51" s="234"/>
      <c r="N51" s="234"/>
      <c r="O51" s="234"/>
      <c r="P51" s="235"/>
      <c r="Q51" s="237"/>
      <c r="R51" s="235"/>
      <c r="S51" s="42" t="s">
        <v>203</v>
      </c>
      <c r="T51" s="234">
        <f>E51+H51</f>
        <v>12</v>
      </c>
      <c r="U51" s="235"/>
      <c r="V51" s="183"/>
      <c r="W51" s="244"/>
      <c r="X51" s="28"/>
      <c r="Y51" s="28"/>
      <c r="Z51" s="28"/>
      <c r="AA51" s="28"/>
    </row>
  </sheetData>
  <mergeCells count="295">
    <mergeCell ref="V50:W51"/>
    <mergeCell ref="T51:U51"/>
    <mergeCell ref="O50:O51"/>
    <mergeCell ref="P50:P51"/>
    <mergeCell ref="Q50:R51"/>
    <mergeCell ref="T50:U50"/>
    <mergeCell ref="V48:W49"/>
    <mergeCell ref="T49:U49"/>
    <mergeCell ref="I50:K51"/>
    <mergeCell ref="A50:A51"/>
    <mergeCell ref="B50:B51"/>
    <mergeCell ref="C50:E50"/>
    <mergeCell ref="F50:H50"/>
    <mergeCell ref="L50:L51"/>
    <mergeCell ref="M50:M51"/>
    <mergeCell ref="N50:N51"/>
    <mergeCell ref="O48:O49"/>
    <mergeCell ref="P48:P49"/>
    <mergeCell ref="Q48:R49"/>
    <mergeCell ref="T48:U48"/>
    <mergeCell ref="V46:W47"/>
    <mergeCell ref="T47:U47"/>
    <mergeCell ref="A48:A49"/>
    <mergeCell ref="B48:B49"/>
    <mergeCell ref="C48:E48"/>
    <mergeCell ref="F48:H49"/>
    <mergeCell ref="I48:K48"/>
    <mergeCell ref="L48:L49"/>
    <mergeCell ref="M48:M49"/>
    <mergeCell ref="N48:N49"/>
    <mergeCell ref="O46:O47"/>
    <mergeCell ref="P46:P47"/>
    <mergeCell ref="Q46:R47"/>
    <mergeCell ref="T46:U46"/>
    <mergeCell ref="I46:K46"/>
    <mergeCell ref="L46:L47"/>
    <mergeCell ref="M46:M47"/>
    <mergeCell ref="N46:N47"/>
    <mergeCell ref="A46:A47"/>
    <mergeCell ref="B46:B47"/>
    <mergeCell ref="C46:E47"/>
    <mergeCell ref="F46:H46"/>
    <mergeCell ref="T42:U42"/>
    <mergeCell ref="V42:W43"/>
    <mergeCell ref="T43:U43"/>
    <mergeCell ref="A45:B45"/>
    <mergeCell ref="C45:E45"/>
    <mergeCell ref="F45:H45"/>
    <mergeCell ref="I45:K45"/>
    <mergeCell ref="Q45:R45"/>
    <mergeCell ref="S45:U45"/>
    <mergeCell ref="V45:W45"/>
    <mergeCell ref="N42:N43"/>
    <mergeCell ref="O42:O43"/>
    <mergeCell ref="P42:P43"/>
    <mergeCell ref="Q42:R43"/>
    <mergeCell ref="T40:U40"/>
    <mergeCell ref="V40:W41"/>
    <mergeCell ref="T41:U41"/>
    <mergeCell ref="A42:A43"/>
    <mergeCell ref="B42:B43"/>
    <mergeCell ref="C42:E42"/>
    <mergeCell ref="F42:H42"/>
    <mergeCell ref="I42:K43"/>
    <mergeCell ref="L42:L43"/>
    <mergeCell ref="M42:M43"/>
    <mergeCell ref="N40:N41"/>
    <mergeCell ref="O40:O41"/>
    <mergeCell ref="P40:P41"/>
    <mergeCell ref="Q40:R41"/>
    <mergeCell ref="T38:U38"/>
    <mergeCell ref="V38:W39"/>
    <mergeCell ref="T39:U39"/>
    <mergeCell ref="A40:A41"/>
    <mergeCell ref="B40:B41"/>
    <mergeCell ref="C40:E40"/>
    <mergeCell ref="F40:H41"/>
    <mergeCell ref="I40:K40"/>
    <mergeCell ref="L40:L41"/>
    <mergeCell ref="M40:M41"/>
    <mergeCell ref="N38:N39"/>
    <mergeCell ref="O38:O39"/>
    <mergeCell ref="P38:P39"/>
    <mergeCell ref="Q38:R39"/>
    <mergeCell ref="Q37:R37"/>
    <mergeCell ref="S37:U37"/>
    <mergeCell ref="V37:W37"/>
    <mergeCell ref="A38:A39"/>
    <mergeCell ref="B38:B39"/>
    <mergeCell ref="C38:E39"/>
    <mergeCell ref="F38:H38"/>
    <mergeCell ref="I38:K38"/>
    <mergeCell ref="L38:L39"/>
    <mergeCell ref="M38:M39"/>
    <mergeCell ref="A37:B37"/>
    <mergeCell ref="C37:E37"/>
    <mergeCell ref="F37:H37"/>
    <mergeCell ref="I37:K37"/>
    <mergeCell ref="A1:Z1"/>
    <mergeCell ref="Q3:R3"/>
    <mergeCell ref="S3:U3"/>
    <mergeCell ref="P4:P5"/>
    <mergeCell ref="Q4:R5"/>
    <mergeCell ref="T4:U4"/>
    <mergeCell ref="A3:B3"/>
    <mergeCell ref="C3:E3"/>
    <mergeCell ref="F3:H3"/>
    <mergeCell ref="I3:K3"/>
    <mergeCell ref="O6:O7"/>
    <mergeCell ref="P6:P7"/>
    <mergeCell ref="Q6:R7"/>
    <mergeCell ref="T6:U6"/>
    <mergeCell ref="V3:W3"/>
    <mergeCell ref="A4:A5"/>
    <mergeCell ref="B4:B5"/>
    <mergeCell ref="C4:E5"/>
    <mergeCell ref="F4:H4"/>
    <mergeCell ref="I4:K4"/>
    <mergeCell ref="L4:L5"/>
    <mergeCell ref="M4:M5"/>
    <mergeCell ref="N4:N5"/>
    <mergeCell ref="O4:O5"/>
    <mergeCell ref="V4:W5"/>
    <mergeCell ref="T5:U5"/>
    <mergeCell ref="A6:A7"/>
    <mergeCell ref="B6:B7"/>
    <mergeCell ref="C6:E6"/>
    <mergeCell ref="F6:H7"/>
    <mergeCell ref="I6:K6"/>
    <mergeCell ref="L6:L7"/>
    <mergeCell ref="M6:M7"/>
    <mergeCell ref="N6:N7"/>
    <mergeCell ref="I8:K9"/>
    <mergeCell ref="L8:L9"/>
    <mergeCell ref="M8:M9"/>
    <mergeCell ref="N8:N9"/>
    <mergeCell ref="A8:A9"/>
    <mergeCell ref="B8:B9"/>
    <mergeCell ref="C8:E8"/>
    <mergeCell ref="F8:H8"/>
    <mergeCell ref="V6:W7"/>
    <mergeCell ref="T7:U7"/>
    <mergeCell ref="V8:W9"/>
    <mergeCell ref="T9:U9"/>
    <mergeCell ref="A11:B11"/>
    <mergeCell ref="C11:E11"/>
    <mergeCell ref="F11:H11"/>
    <mergeCell ref="I11:K11"/>
    <mergeCell ref="Q11:R11"/>
    <mergeCell ref="S11:U11"/>
    <mergeCell ref="V11:W11"/>
    <mergeCell ref="O8:O9"/>
    <mergeCell ref="P8:P9"/>
    <mergeCell ref="Q8:R9"/>
    <mergeCell ref="T8:U8"/>
    <mergeCell ref="A12:A13"/>
    <mergeCell ref="B12:B13"/>
    <mergeCell ref="C12:E13"/>
    <mergeCell ref="F12:H12"/>
    <mergeCell ref="I12:K12"/>
    <mergeCell ref="L12:L13"/>
    <mergeCell ref="M12:M13"/>
    <mergeCell ref="N12:N13"/>
    <mergeCell ref="O12:O13"/>
    <mergeCell ref="P12:P13"/>
    <mergeCell ref="Q12:R13"/>
    <mergeCell ref="T12:U12"/>
    <mergeCell ref="V12:W13"/>
    <mergeCell ref="T13:U13"/>
    <mergeCell ref="A14:A15"/>
    <mergeCell ref="B14:B15"/>
    <mergeCell ref="C14:E14"/>
    <mergeCell ref="F14:H15"/>
    <mergeCell ref="I14:K14"/>
    <mergeCell ref="L14:L15"/>
    <mergeCell ref="M14:M15"/>
    <mergeCell ref="N14:N15"/>
    <mergeCell ref="O14:O15"/>
    <mergeCell ref="P14:P15"/>
    <mergeCell ref="Q14:R15"/>
    <mergeCell ref="T14:U14"/>
    <mergeCell ref="I16:K17"/>
    <mergeCell ref="L16:L17"/>
    <mergeCell ref="M16:M17"/>
    <mergeCell ref="N16:N17"/>
    <mergeCell ref="A16:A17"/>
    <mergeCell ref="B16:B17"/>
    <mergeCell ref="C16:E16"/>
    <mergeCell ref="F16:H16"/>
    <mergeCell ref="V14:W15"/>
    <mergeCell ref="T15:U15"/>
    <mergeCell ref="V16:W17"/>
    <mergeCell ref="T17:U17"/>
    <mergeCell ref="A19:B19"/>
    <mergeCell ref="C19:E19"/>
    <mergeCell ref="F19:H19"/>
    <mergeCell ref="I19:K19"/>
    <mergeCell ref="Q19:R19"/>
    <mergeCell ref="S19:U19"/>
    <mergeCell ref="V19:W19"/>
    <mergeCell ref="O16:O17"/>
    <mergeCell ref="P16:P17"/>
    <mergeCell ref="Q16:R17"/>
    <mergeCell ref="T16:U16"/>
    <mergeCell ref="A20:A21"/>
    <mergeCell ref="B20:B21"/>
    <mergeCell ref="C20:E21"/>
    <mergeCell ref="F20:H20"/>
    <mergeCell ref="I20:K20"/>
    <mergeCell ref="L20:L21"/>
    <mergeCell ref="M20:M21"/>
    <mergeCell ref="N20:N21"/>
    <mergeCell ref="O20:O21"/>
    <mergeCell ref="P20:P21"/>
    <mergeCell ref="Q20:R21"/>
    <mergeCell ref="T20:U20"/>
    <mergeCell ref="V20:W21"/>
    <mergeCell ref="T21:U21"/>
    <mergeCell ref="A22:A23"/>
    <mergeCell ref="B22:B23"/>
    <mergeCell ref="C22:E22"/>
    <mergeCell ref="F22:H23"/>
    <mergeCell ref="I22:K22"/>
    <mergeCell ref="L22:L23"/>
    <mergeCell ref="M22:M23"/>
    <mergeCell ref="N22:N23"/>
    <mergeCell ref="O22:O23"/>
    <mergeCell ref="P22:P23"/>
    <mergeCell ref="Q22:R23"/>
    <mergeCell ref="T22:U22"/>
    <mergeCell ref="I24:K25"/>
    <mergeCell ref="L24:L25"/>
    <mergeCell ref="M24:M25"/>
    <mergeCell ref="N24:N25"/>
    <mergeCell ref="A24:A25"/>
    <mergeCell ref="B24:B25"/>
    <mergeCell ref="C24:E24"/>
    <mergeCell ref="F24:H24"/>
    <mergeCell ref="V22:W23"/>
    <mergeCell ref="T23:U23"/>
    <mergeCell ref="V24:W25"/>
    <mergeCell ref="T25:U25"/>
    <mergeCell ref="A27:B27"/>
    <mergeCell ref="C27:E27"/>
    <mergeCell ref="F27:H27"/>
    <mergeCell ref="I27:K27"/>
    <mergeCell ref="Q27:R27"/>
    <mergeCell ref="S27:U27"/>
    <mergeCell ref="V27:W27"/>
    <mergeCell ref="O24:O25"/>
    <mergeCell ref="P24:P25"/>
    <mergeCell ref="Q24:R25"/>
    <mergeCell ref="T24:U24"/>
    <mergeCell ref="A28:A29"/>
    <mergeCell ref="B28:B29"/>
    <mergeCell ref="C28:E29"/>
    <mergeCell ref="F28:H28"/>
    <mergeCell ref="I28:K28"/>
    <mergeCell ref="L28:L29"/>
    <mergeCell ref="M28:M29"/>
    <mergeCell ref="N28:N29"/>
    <mergeCell ref="O28:O29"/>
    <mergeCell ref="P28:P29"/>
    <mergeCell ref="Q28:R29"/>
    <mergeCell ref="T28:U28"/>
    <mergeCell ref="V28:W29"/>
    <mergeCell ref="T29:U29"/>
    <mergeCell ref="A30:A31"/>
    <mergeCell ref="B30:B31"/>
    <mergeCell ref="C30:E30"/>
    <mergeCell ref="F30:H31"/>
    <mergeCell ref="I30:K30"/>
    <mergeCell ref="L30:L31"/>
    <mergeCell ref="M30:M31"/>
    <mergeCell ref="N30:N31"/>
    <mergeCell ref="O30:O31"/>
    <mergeCell ref="P30:P31"/>
    <mergeCell ref="Q30:R31"/>
    <mergeCell ref="Q32:R33"/>
    <mergeCell ref="O32:O33"/>
    <mergeCell ref="P32:P33"/>
    <mergeCell ref="V30:W31"/>
    <mergeCell ref="T31:U31"/>
    <mergeCell ref="V32:W33"/>
    <mergeCell ref="T33:U33"/>
    <mergeCell ref="T30:U30"/>
    <mergeCell ref="T32:U32"/>
    <mergeCell ref="N32:N33"/>
    <mergeCell ref="A32:A33"/>
    <mergeCell ref="B32:B33"/>
    <mergeCell ref="C32:E32"/>
    <mergeCell ref="F32:H32"/>
    <mergeCell ref="I32:K33"/>
    <mergeCell ref="L32:L33"/>
    <mergeCell ref="M32:M33"/>
  </mergeCells>
  <printOptions horizontalCentered="1"/>
  <pageMargins left="0.7874015748031497" right="0.7874015748031497" top="0.5905511811023623" bottom="0.1968503937007874" header="0.5118110236220472" footer="0.5118110236220472"/>
  <pageSetup fitToHeight="1" fitToWidth="1" horizontalDpi="300" verticalDpi="300" orientation="portrait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8"/>
  <sheetViews>
    <sheetView tabSelected="1" zoomScale="75" zoomScaleNormal="75" workbookViewId="0" topLeftCell="C19">
      <selection activeCell="E10" sqref="E10"/>
    </sheetView>
  </sheetViews>
  <sheetFormatPr defaultColWidth="8.796875" defaultRowHeight="14.25" customHeight="1"/>
  <cols>
    <col min="1" max="1" width="31.09765625" style="54" customWidth="1"/>
    <col min="2" max="4" width="3.69921875" style="51" customWidth="1"/>
    <col min="5" max="5" width="3.69921875" style="55" customWidth="1"/>
    <col min="6" max="7" width="3.69921875" style="51" customWidth="1"/>
    <col min="8" max="8" width="3.69921875" style="55" customWidth="1"/>
    <col min="9" max="10" width="3.69921875" style="51" customWidth="1"/>
    <col min="11" max="12" width="3.8984375" style="55" customWidth="1"/>
    <col min="13" max="23" width="3.69921875" style="51" customWidth="1"/>
    <col min="24" max="24" width="3.69921875" style="73" customWidth="1"/>
    <col min="25" max="26" width="3.69921875" style="57" customWidth="1"/>
    <col min="27" max="27" width="3.69921875" style="73" customWidth="1"/>
    <col min="28" max="28" width="3.69921875" style="59" customWidth="1"/>
    <col min="29" max="29" width="3.69921875" style="57" customWidth="1"/>
    <col min="30" max="30" width="3.69921875" style="73" customWidth="1"/>
    <col min="31" max="31" width="3.69921875" style="59" customWidth="1"/>
    <col min="32" max="33" width="3.69921875" style="57" customWidth="1"/>
    <col min="34" max="34" width="31.09765625" style="74" customWidth="1"/>
    <col min="35" max="16384" width="3.3984375" style="51" customWidth="1"/>
  </cols>
  <sheetData>
    <row r="1" spans="1:34" ht="14.25" customHeight="1">
      <c r="A1" s="275" t="s">
        <v>43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</row>
    <row r="2" spans="1:34" ht="14.2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</row>
    <row r="3" spans="1:19" ht="14.2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8:34" ht="14.25" customHeight="1">
      <c r="H4" s="51"/>
      <c r="K4" s="51"/>
      <c r="L4" s="51"/>
      <c r="Z4" s="72"/>
      <c r="AA4" s="287" t="s">
        <v>232</v>
      </c>
      <c r="AB4" s="288"/>
      <c r="AC4" s="288"/>
      <c r="AD4" s="288"/>
      <c r="AE4" s="288"/>
      <c r="AF4" s="288"/>
      <c r="AG4" s="288"/>
      <c r="AH4" s="289"/>
    </row>
    <row r="5" spans="8:34" ht="14.25" customHeight="1" thickBot="1">
      <c r="H5" s="51"/>
      <c r="K5" s="51"/>
      <c r="L5" s="51"/>
      <c r="U5" s="50"/>
      <c r="V5" s="50"/>
      <c r="W5" s="50"/>
      <c r="X5" s="50"/>
      <c r="Y5" s="50"/>
      <c r="Z5" s="75"/>
      <c r="AA5" s="290"/>
      <c r="AB5" s="290"/>
      <c r="AC5" s="290"/>
      <c r="AD5" s="290"/>
      <c r="AE5" s="290"/>
      <c r="AF5" s="290"/>
      <c r="AG5" s="290"/>
      <c r="AH5" s="291"/>
    </row>
    <row r="6" spans="8:34" ht="14.25" customHeight="1" thickBot="1">
      <c r="H6" s="51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8:34" ht="14.25" customHeight="1">
      <c r="H7" s="51"/>
      <c r="I7" s="78"/>
      <c r="J7" s="78"/>
      <c r="K7" s="258" t="s">
        <v>27</v>
      </c>
      <c r="L7" s="292"/>
      <c r="M7" s="293"/>
      <c r="N7" s="293"/>
      <c r="O7" s="293"/>
      <c r="P7" s="293"/>
      <c r="Q7" s="293"/>
      <c r="R7" s="294"/>
      <c r="S7" s="78"/>
      <c r="T7" s="258" t="s">
        <v>28</v>
      </c>
      <c r="U7" s="259"/>
      <c r="V7" s="260"/>
      <c r="W7" s="260"/>
      <c r="X7" s="260"/>
      <c r="Y7" s="260"/>
      <c r="Z7" s="260"/>
      <c r="AA7" s="261"/>
      <c r="AB7" s="50"/>
      <c r="AC7" s="50"/>
      <c r="AD7" s="50"/>
      <c r="AE7" s="50"/>
      <c r="AF7" s="50"/>
      <c r="AG7" s="50"/>
      <c r="AH7" s="50"/>
    </row>
    <row r="8" spans="8:34" ht="14.25" customHeight="1" thickBot="1">
      <c r="H8" s="51"/>
      <c r="I8" s="78"/>
      <c r="J8" s="78"/>
      <c r="K8" s="295"/>
      <c r="L8" s="296"/>
      <c r="M8" s="296"/>
      <c r="N8" s="296"/>
      <c r="O8" s="296"/>
      <c r="P8" s="296"/>
      <c r="Q8" s="296"/>
      <c r="R8" s="297"/>
      <c r="S8" s="78"/>
      <c r="T8" s="262"/>
      <c r="U8" s="263"/>
      <c r="V8" s="263"/>
      <c r="W8" s="263"/>
      <c r="X8" s="263"/>
      <c r="Y8" s="263"/>
      <c r="Z8" s="263"/>
      <c r="AA8" s="264"/>
      <c r="AB8" s="50"/>
      <c r="AC8" s="50"/>
      <c r="AD8" s="50"/>
      <c r="AE8" s="50"/>
      <c r="AF8" s="50"/>
      <c r="AG8" s="50"/>
      <c r="AH8" s="50"/>
    </row>
    <row r="9" spans="1:34" ht="14.25" customHeight="1">
      <c r="A9" s="54" t="s">
        <v>269</v>
      </c>
      <c r="K9" s="258" t="s">
        <v>21</v>
      </c>
      <c r="L9" s="259"/>
      <c r="M9" s="260"/>
      <c r="N9" s="260"/>
      <c r="O9" s="260"/>
      <c r="P9" s="260"/>
      <c r="Q9" s="260"/>
      <c r="R9" s="261"/>
      <c r="T9" s="258" t="s">
        <v>22</v>
      </c>
      <c r="U9" s="265"/>
      <c r="V9" s="266"/>
      <c r="W9" s="266"/>
      <c r="X9" s="266"/>
      <c r="Y9" s="266"/>
      <c r="Z9" s="266"/>
      <c r="AA9" s="267"/>
      <c r="AB9" s="50"/>
      <c r="AC9" s="50"/>
      <c r="AD9" s="50"/>
      <c r="AE9" s="50"/>
      <c r="AF9" s="50"/>
      <c r="AG9" s="50"/>
      <c r="AH9" s="54" t="s">
        <v>270</v>
      </c>
    </row>
    <row r="10" spans="1:34" ht="14.25" customHeight="1" thickBot="1">
      <c r="A10" s="277" t="s">
        <v>121</v>
      </c>
      <c r="B10" s="82"/>
      <c r="H10" s="55">
        <v>11</v>
      </c>
      <c r="K10" s="262"/>
      <c r="L10" s="263"/>
      <c r="M10" s="263"/>
      <c r="N10" s="263"/>
      <c r="O10" s="263"/>
      <c r="P10" s="263"/>
      <c r="Q10" s="263"/>
      <c r="R10" s="264"/>
      <c r="T10" s="268"/>
      <c r="U10" s="269"/>
      <c r="V10" s="269"/>
      <c r="W10" s="269"/>
      <c r="X10" s="269"/>
      <c r="Y10" s="269"/>
      <c r="Z10" s="269"/>
      <c r="AA10" s="270"/>
      <c r="AB10" s="58"/>
      <c r="AC10" s="59"/>
      <c r="AD10" s="59">
        <v>10</v>
      </c>
      <c r="AE10" s="73"/>
      <c r="AF10" s="59"/>
      <c r="AH10" s="273" t="s">
        <v>107</v>
      </c>
    </row>
    <row r="11" spans="1:34" ht="14.25" customHeight="1" thickTop="1">
      <c r="A11" s="278"/>
      <c r="B11" s="191"/>
      <c r="C11" s="173"/>
      <c r="D11" s="173"/>
      <c r="E11" s="192"/>
      <c r="F11" s="173"/>
      <c r="G11" s="174"/>
      <c r="S11" s="53"/>
      <c r="V11" s="55"/>
      <c r="W11" s="57"/>
      <c r="X11" s="57"/>
      <c r="Y11" s="73"/>
      <c r="Z11" s="59"/>
      <c r="AA11" s="76"/>
      <c r="AB11" s="73"/>
      <c r="AC11" s="59"/>
      <c r="AD11" s="169"/>
      <c r="AE11" s="168"/>
      <c r="AF11" s="166"/>
      <c r="AG11" s="167"/>
      <c r="AH11" s="274"/>
    </row>
    <row r="12" spans="7:34" ht="14.25" customHeight="1" thickBot="1">
      <c r="G12" s="175"/>
      <c r="P12" s="79"/>
      <c r="Q12" s="79"/>
      <c r="R12" s="79"/>
      <c r="S12" s="71"/>
      <c r="V12" s="55"/>
      <c r="W12" s="57"/>
      <c r="X12" s="57"/>
      <c r="Y12" s="73"/>
      <c r="Z12" s="59"/>
      <c r="AA12" s="76">
        <v>7</v>
      </c>
      <c r="AB12" s="170"/>
      <c r="AC12" s="171"/>
      <c r="AD12" s="172" t="s">
        <v>242</v>
      </c>
      <c r="AE12" s="73"/>
      <c r="AF12" s="59"/>
      <c r="AH12" s="51"/>
    </row>
    <row r="13" spans="1:34" ht="14.25" customHeight="1" thickBot="1" thickTop="1">
      <c r="A13" s="54" t="s">
        <v>210</v>
      </c>
      <c r="G13" s="175"/>
      <c r="H13" s="55" t="s">
        <v>237</v>
      </c>
      <c r="K13" s="55">
        <v>10</v>
      </c>
      <c r="M13" s="55"/>
      <c r="N13" s="55"/>
      <c r="O13" s="55"/>
      <c r="S13" s="71"/>
      <c r="T13" s="63"/>
      <c r="Y13" s="59"/>
      <c r="AA13" s="190"/>
      <c r="AB13" s="73"/>
      <c r="AC13" s="59"/>
      <c r="AD13" s="161"/>
      <c r="AE13" s="73"/>
      <c r="AF13" s="59"/>
      <c r="AH13" s="54" t="s">
        <v>257</v>
      </c>
    </row>
    <row r="14" spans="1:34" ht="14.25" customHeight="1" thickBot="1" thickTop="1">
      <c r="A14" s="271" t="s">
        <v>5</v>
      </c>
      <c r="B14" s="82"/>
      <c r="E14" s="55">
        <v>8</v>
      </c>
      <c r="G14" s="64"/>
      <c r="H14" s="176"/>
      <c r="I14" s="173"/>
      <c r="J14" s="173"/>
      <c r="K14" s="199"/>
      <c r="M14" s="55"/>
      <c r="N14" s="55"/>
      <c r="O14" s="55"/>
      <c r="T14" s="53"/>
      <c r="X14" s="55"/>
      <c r="AA14" s="190"/>
      <c r="AB14" s="73"/>
      <c r="AC14" s="59"/>
      <c r="AD14" s="161"/>
      <c r="AE14" s="73"/>
      <c r="AF14" s="59"/>
      <c r="AH14" s="271" t="s">
        <v>6</v>
      </c>
    </row>
    <row r="15" spans="1:34" ht="14.25" customHeight="1" thickBot="1" thickTop="1">
      <c r="A15" s="272"/>
      <c r="B15" s="173"/>
      <c r="C15" s="173"/>
      <c r="D15" s="174"/>
      <c r="G15" s="64"/>
      <c r="K15" s="199"/>
      <c r="M15" s="55"/>
      <c r="N15" s="55"/>
      <c r="O15" s="55"/>
      <c r="Q15" s="279" t="s">
        <v>224</v>
      </c>
      <c r="R15" s="280"/>
      <c r="T15" s="53"/>
      <c r="X15" s="73">
        <v>8</v>
      </c>
      <c r="Y15" s="179"/>
      <c r="Z15" s="179"/>
      <c r="AA15" s="172" t="s">
        <v>244</v>
      </c>
      <c r="AB15" s="73"/>
      <c r="AC15" s="59"/>
      <c r="AD15" s="57">
        <v>7</v>
      </c>
      <c r="AE15" s="83"/>
      <c r="AF15" s="84"/>
      <c r="AG15" s="160"/>
      <c r="AH15" s="272"/>
    </row>
    <row r="16" spans="4:34" ht="14.25" customHeight="1" thickBot="1" thickTop="1">
      <c r="D16" s="175"/>
      <c r="E16" s="55" t="s">
        <v>238</v>
      </c>
      <c r="G16" s="64"/>
      <c r="K16" s="199"/>
      <c r="M16" s="80"/>
      <c r="N16" s="55"/>
      <c r="O16" s="55"/>
      <c r="Q16" s="281"/>
      <c r="R16" s="282"/>
      <c r="T16" s="53"/>
      <c r="X16" s="190"/>
      <c r="Y16" s="73"/>
      <c r="AA16" s="161"/>
      <c r="AH16" s="68"/>
    </row>
    <row r="17" spans="1:35" ht="14.25" customHeight="1" thickTop="1">
      <c r="A17" s="54" t="s">
        <v>254</v>
      </c>
      <c r="D17" s="64"/>
      <c r="E17" s="176"/>
      <c r="F17" s="173"/>
      <c r="G17" s="173"/>
      <c r="H17" s="58">
        <v>1</v>
      </c>
      <c r="I17" s="59"/>
      <c r="J17" s="59"/>
      <c r="K17" s="206"/>
      <c r="L17" s="58"/>
      <c r="M17" s="58"/>
      <c r="N17" s="58"/>
      <c r="O17" s="58"/>
      <c r="Q17" s="281"/>
      <c r="R17" s="282"/>
      <c r="T17" s="53"/>
      <c r="U17" s="53"/>
      <c r="X17" s="175"/>
      <c r="Y17" s="73"/>
      <c r="AA17" s="161"/>
      <c r="AB17" s="73"/>
      <c r="AC17" s="59"/>
      <c r="AD17" s="57"/>
      <c r="AE17" s="73"/>
      <c r="AF17" s="59"/>
      <c r="AH17" s="54" t="s">
        <v>276</v>
      </c>
      <c r="AI17" s="74"/>
    </row>
    <row r="18" spans="1:35" ht="14.25" customHeight="1">
      <c r="A18" s="271" t="s">
        <v>9</v>
      </c>
      <c r="B18" s="60"/>
      <c r="C18" s="61"/>
      <c r="D18" s="66"/>
      <c r="E18" s="69"/>
      <c r="J18" s="56"/>
      <c r="K18" s="199"/>
      <c r="M18" s="55"/>
      <c r="N18" s="80"/>
      <c r="O18" s="80"/>
      <c r="Q18" s="281"/>
      <c r="R18" s="282"/>
      <c r="T18" s="53"/>
      <c r="U18" s="53"/>
      <c r="X18" s="175"/>
      <c r="Y18" s="73"/>
      <c r="AA18" s="161"/>
      <c r="AB18" s="73"/>
      <c r="AC18" s="59"/>
      <c r="AD18" s="57"/>
      <c r="AE18" s="73"/>
      <c r="AF18" s="59"/>
      <c r="AH18" s="271" t="s">
        <v>109</v>
      </c>
      <c r="AI18" s="74"/>
    </row>
    <row r="19" spans="1:35" ht="14.25" customHeight="1" thickBot="1">
      <c r="A19" s="272"/>
      <c r="E19" s="55">
        <v>4</v>
      </c>
      <c r="K19" s="200" t="s">
        <v>240</v>
      </c>
      <c r="L19" s="204"/>
      <c r="M19" s="207"/>
      <c r="N19" s="58">
        <v>9</v>
      </c>
      <c r="O19" s="58"/>
      <c r="Q19" s="281"/>
      <c r="R19" s="282"/>
      <c r="T19" s="53"/>
      <c r="U19" s="53"/>
      <c r="X19" s="175"/>
      <c r="Y19" s="73"/>
      <c r="AA19" s="146">
        <v>6</v>
      </c>
      <c r="AB19" s="83"/>
      <c r="AC19" s="84"/>
      <c r="AD19" s="67"/>
      <c r="AE19" s="83"/>
      <c r="AF19" s="84"/>
      <c r="AG19" s="160"/>
      <c r="AH19" s="272"/>
      <c r="AI19" s="74"/>
    </row>
    <row r="20" spans="10:35" ht="14.25" customHeight="1" thickTop="1">
      <c r="J20" s="70"/>
      <c r="K20" s="69"/>
      <c r="M20" s="55"/>
      <c r="N20" s="199"/>
      <c r="O20" s="55"/>
      <c r="P20" s="208"/>
      <c r="Q20" s="281"/>
      <c r="R20" s="282"/>
      <c r="T20" s="53"/>
      <c r="U20" s="53"/>
      <c r="X20" s="175"/>
      <c r="Y20" s="73"/>
      <c r="AA20" s="57"/>
      <c r="AB20" s="73"/>
      <c r="AC20" s="59"/>
      <c r="AD20" s="57"/>
      <c r="AE20" s="73"/>
      <c r="AF20" s="59"/>
      <c r="AH20" s="54"/>
      <c r="AI20" s="74"/>
    </row>
    <row r="21" spans="1:35" ht="14.25" customHeight="1" thickBot="1">
      <c r="A21" s="54" t="s">
        <v>259</v>
      </c>
      <c r="J21" s="64"/>
      <c r="M21" s="55"/>
      <c r="N21" s="199"/>
      <c r="O21" s="55"/>
      <c r="P21" s="208"/>
      <c r="Q21" s="281"/>
      <c r="R21" s="282"/>
      <c r="T21" s="65"/>
      <c r="U21" s="149" t="s">
        <v>20</v>
      </c>
      <c r="V21" s="187"/>
      <c r="W21" s="187"/>
      <c r="X21" s="172" t="s">
        <v>160</v>
      </c>
      <c r="Y21" s="73"/>
      <c r="Z21" s="51"/>
      <c r="AA21" s="51"/>
      <c r="AB21" s="58"/>
      <c r="AC21" s="59"/>
      <c r="AD21" s="59"/>
      <c r="AE21" s="73"/>
      <c r="AF21" s="59"/>
      <c r="AH21" s="54" t="s">
        <v>271</v>
      </c>
      <c r="AI21" s="74"/>
    </row>
    <row r="22" spans="1:35" ht="14.25" customHeight="1" thickTop="1">
      <c r="A22" s="271" t="s">
        <v>118</v>
      </c>
      <c r="B22" s="82"/>
      <c r="H22" s="55">
        <v>6</v>
      </c>
      <c r="J22" s="64"/>
      <c r="M22" s="55"/>
      <c r="N22" s="199"/>
      <c r="O22" s="55"/>
      <c r="P22" s="208"/>
      <c r="Q22" s="281"/>
      <c r="R22" s="282"/>
      <c r="T22" s="65"/>
      <c r="U22" s="65"/>
      <c r="V22" s="82"/>
      <c r="X22" s="64"/>
      <c r="Y22" s="73"/>
      <c r="Z22" s="51"/>
      <c r="AA22" s="51"/>
      <c r="AB22" s="58"/>
      <c r="AC22" s="59"/>
      <c r="AD22" s="144">
        <v>7</v>
      </c>
      <c r="AE22" s="73"/>
      <c r="AF22" s="59"/>
      <c r="AH22" s="271" t="s">
        <v>2</v>
      </c>
      <c r="AI22" s="74"/>
    </row>
    <row r="23" spans="1:35" ht="14.25" customHeight="1">
      <c r="A23" s="272"/>
      <c r="B23" s="162"/>
      <c r="C23" s="162"/>
      <c r="D23" s="162"/>
      <c r="E23" s="165"/>
      <c r="F23" s="162"/>
      <c r="G23" s="62"/>
      <c r="I23" s="56"/>
      <c r="J23" s="70"/>
      <c r="K23" s="58"/>
      <c r="L23" s="58"/>
      <c r="N23" s="199"/>
      <c r="O23" s="55"/>
      <c r="P23" s="208"/>
      <c r="Q23" s="281"/>
      <c r="R23" s="282"/>
      <c r="V23" s="82"/>
      <c r="X23" s="64"/>
      <c r="Y23" s="58"/>
      <c r="Z23" s="56"/>
      <c r="AA23" s="57"/>
      <c r="AB23" s="73"/>
      <c r="AC23" s="59"/>
      <c r="AD23" s="161"/>
      <c r="AE23" s="86"/>
      <c r="AF23" s="84"/>
      <c r="AG23" s="67"/>
      <c r="AH23" s="272"/>
      <c r="AI23" s="74"/>
    </row>
    <row r="24" spans="7:35" ht="14.25" customHeight="1" thickBot="1">
      <c r="G24" s="64"/>
      <c r="I24" s="56"/>
      <c r="J24" s="70"/>
      <c r="K24" s="56"/>
      <c r="L24" s="56"/>
      <c r="N24" s="199"/>
      <c r="P24" s="209"/>
      <c r="Q24" s="281"/>
      <c r="R24" s="282"/>
      <c r="T24" s="81"/>
      <c r="U24" s="81"/>
      <c r="V24" s="163"/>
      <c r="W24" s="56"/>
      <c r="X24" s="70"/>
      <c r="Y24" s="58"/>
      <c r="Z24" s="59"/>
      <c r="AA24" s="57">
        <v>8</v>
      </c>
      <c r="AB24" s="73"/>
      <c r="AC24" s="59"/>
      <c r="AD24" s="164" t="s">
        <v>248</v>
      </c>
      <c r="AE24" s="87"/>
      <c r="AF24" s="59"/>
      <c r="AH24" s="54"/>
      <c r="AI24" s="74"/>
    </row>
    <row r="25" spans="1:35" ht="14.25" customHeight="1" thickBot="1" thickTop="1">
      <c r="A25" s="54" t="s">
        <v>209</v>
      </c>
      <c r="G25" s="64"/>
      <c r="H25" s="55" t="s">
        <v>243</v>
      </c>
      <c r="J25" s="64"/>
      <c r="K25" s="56"/>
      <c r="L25" s="56"/>
      <c r="N25" s="210"/>
      <c r="P25" s="211"/>
      <c r="Q25" s="281"/>
      <c r="R25" s="282"/>
      <c r="T25" s="81"/>
      <c r="U25" s="81"/>
      <c r="V25" s="163"/>
      <c r="W25" s="56"/>
      <c r="X25" s="70"/>
      <c r="Y25" s="194"/>
      <c r="Z25" s="59"/>
      <c r="AA25" s="169"/>
      <c r="AB25" s="168"/>
      <c r="AC25" s="166"/>
      <c r="AD25" s="180"/>
      <c r="AE25" s="177"/>
      <c r="AF25" s="59"/>
      <c r="AH25" s="54" t="s">
        <v>233</v>
      </c>
      <c r="AI25" s="74"/>
    </row>
    <row r="26" spans="1:35" ht="14.25" customHeight="1" thickBot="1" thickTop="1">
      <c r="A26" s="271" t="s">
        <v>123</v>
      </c>
      <c r="B26" s="82"/>
      <c r="E26" s="55">
        <v>11</v>
      </c>
      <c r="H26" s="189"/>
      <c r="I26" s="173"/>
      <c r="J26" s="173"/>
      <c r="K26" s="56">
        <v>9</v>
      </c>
      <c r="L26" s="56"/>
      <c r="N26" s="210"/>
      <c r="P26" s="209"/>
      <c r="Q26" s="281"/>
      <c r="R26" s="282"/>
      <c r="T26" s="81"/>
      <c r="U26" s="81"/>
      <c r="V26" s="163"/>
      <c r="W26" s="56"/>
      <c r="X26" s="70"/>
      <c r="Y26" s="194"/>
      <c r="Z26" s="59"/>
      <c r="AA26" s="169"/>
      <c r="AB26" s="73"/>
      <c r="AC26" s="59"/>
      <c r="AD26" s="57"/>
      <c r="AE26" s="178"/>
      <c r="AF26" s="171"/>
      <c r="AG26" s="179"/>
      <c r="AH26" s="271" t="s">
        <v>124</v>
      </c>
      <c r="AI26" s="74"/>
    </row>
    <row r="27" spans="1:35" ht="14.25" customHeight="1" thickBot="1" thickTop="1">
      <c r="A27" s="272"/>
      <c r="B27" s="173"/>
      <c r="C27" s="173"/>
      <c r="D27" s="174"/>
      <c r="H27" s="199"/>
      <c r="K27" s="56"/>
      <c r="L27" s="56"/>
      <c r="N27" s="210"/>
      <c r="P27" s="208"/>
      <c r="Q27" s="281"/>
      <c r="R27" s="282"/>
      <c r="T27" s="58"/>
      <c r="U27" s="58"/>
      <c r="V27" s="163"/>
      <c r="W27" s="56"/>
      <c r="X27" s="70"/>
      <c r="Y27" s="195"/>
      <c r="Z27" s="196"/>
      <c r="AA27" s="172" t="s">
        <v>157</v>
      </c>
      <c r="AB27" s="73"/>
      <c r="AC27" s="59"/>
      <c r="AD27" s="57">
        <v>9</v>
      </c>
      <c r="AE27" s="73"/>
      <c r="AF27" s="59"/>
      <c r="AH27" s="272"/>
      <c r="AI27" s="74"/>
    </row>
    <row r="28" spans="1:34" ht="14.25" customHeight="1" thickBot="1" thickTop="1">
      <c r="A28" s="68"/>
      <c r="D28" s="175"/>
      <c r="E28" s="55" t="s">
        <v>245</v>
      </c>
      <c r="H28" s="199"/>
      <c r="K28" s="56"/>
      <c r="L28" s="56"/>
      <c r="N28" s="210"/>
      <c r="P28" s="208"/>
      <c r="Q28" s="281"/>
      <c r="R28" s="282"/>
      <c r="S28" s="148"/>
      <c r="T28" s="63"/>
      <c r="U28" s="161"/>
      <c r="V28" s="57"/>
      <c r="W28" s="57"/>
      <c r="X28" s="58">
        <v>7</v>
      </c>
      <c r="Y28" s="59"/>
      <c r="Z28" s="59"/>
      <c r="AA28" s="164"/>
      <c r="AH28" s="54"/>
    </row>
    <row r="29" spans="1:34" ht="14.25" customHeight="1" thickTop="1">
      <c r="A29" s="54" t="s">
        <v>253</v>
      </c>
      <c r="D29" s="64"/>
      <c r="E29" s="176"/>
      <c r="F29" s="173"/>
      <c r="G29" s="173"/>
      <c r="H29" s="55">
        <v>11</v>
      </c>
      <c r="N29" s="224" t="s">
        <v>26</v>
      </c>
      <c r="O29" s="51">
        <v>4</v>
      </c>
      <c r="P29" s="208"/>
      <c r="Q29" s="281"/>
      <c r="R29" s="282"/>
      <c r="S29" s="148"/>
      <c r="T29" s="149" t="s">
        <v>23</v>
      </c>
      <c r="U29" s="223" t="s">
        <v>25</v>
      </c>
      <c r="V29" s="57"/>
      <c r="W29" s="57"/>
      <c r="X29" s="58"/>
      <c r="Y29" s="59"/>
      <c r="Z29" s="59"/>
      <c r="AA29" s="164"/>
      <c r="AH29" s="54" t="s">
        <v>278</v>
      </c>
    </row>
    <row r="30" spans="1:34" ht="14.25" customHeight="1">
      <c r="A30" s="271" t="s">
        <v>258</v>
      </c>
      <c r="B30" s="60"/>
      <c r="C30" s="61"/>
      <c r="D30" s="66"/>
      <c r="N30" s="224" t="s">
        <v>26</v>
      </c>
      <c r="O30" s="51">
        <v>6</v>
      </c>
      <c r="P30" s="209"/>
      <c r="Q30" s="281"/>
      <c r="R30" s="282"/>
      <c r="S30" s="148"/>
      <c r="T30" s="149" t="s">
        <v>24</v>
      </c>
      <c r="U30" s="223" t="s">
        <v>25</v>
      </c>
      <c r="X30" s="58"/>
      <c r="Y30" s="51"/>
      <c r="AA30" s="164"/>
      <c r="AH30" s="271" t="s">
        <v>108</v>
      </c>
    </row>
    <row r="31" spans="1:34" ht="14.25" customHeight="1">
      <c r="A31" s="272"/>
      <c r="E31" s="55">
        <v>6</v>
      </c>
      <c r="N31" s="210"/>
      <c r="P31" s="212"/>
      <c r="Q31" s="281"/>
      <c r="R31" s="282"/>
      <c r="S31" s="148"/>
      <c r="U31" s="64"/>
      <c r="W31" s="58"/>
      <c r="X31" s="58"/>
      <c r="Y31" s="58"/>
      <c r="Z31" s="58"/>
      <c r="AA31" s="73">
        <v>7</v>
      </c>
      <c r="AB31" s="84"/>
      <c r="AC31" s="67"/>
      <c r="AD31" s="83"/>
      <c r="AE31" s="84"/>
      <c r="AF31" s="67"/>
      <c r="AG31" s="160"/>
      <c r="AH31" s="272"/>
    </row>
    <row r="32" spans="14:34" ht="14.25" customHeight="1" thickBot="1">
      <c r="N32" s="215" t="s">
        <v>246</v>
      </c>
      <c r="O32" s="61"/>
      <c r="P32" s="216"/>
      <c r="Q32" s="281"/>
      <c r="R32" s="282"/>
      <c r="S32" s="148"/>
      <c r="U32" s="164" t="s">
        <v>176</v>
      </c>
      <c r="W32" s="56"/>
      <c r="X32" s="56"/>
      <c r="Y32" s="56"/>
      <c r="Z32" s="56"/>
      <c r="AC32" s="76"/>
      <c r="AD32" s="77"/>
      <c r="AH32" s="68"/>
    </row>
    <row r="33" spans="1:34" ht="14.25" customHeight="1" thickTop="1">
      <c r="A33" s="54" t="s">
        <v>272</v>
      </c>
      <c r="M33" s="64"/>
      <c r="N33" s="82"/>
      <c r="P33" s="208"/>
      <c r="Q33" s="281"/>
      <c r="R33" s="282"/>
      <c r="S33" s="213"/>
      <c r="T33" s="214"/>
      <c r="U33" s="174"/>
      <c r="W33" s="56"/>
      <c r="X33" s="56"/>
      <c r="Y33" s="56"/>
      <c r="Z33" s="56"/>
      <c r="AH33" s="54" t="s">
        <v>273</v>
      </c>
    </row>
    <row r="34" spans="1:34" ht="14.25" customHeight="1" thickBot="1">
      <c r="A34" s="271" t="s">
        <v>101</v>
      </c>
      <c r="B34" s="82"/>
      <c r="H34" s="55">
        <v>10</v>
      </c>
      <c r="M34" s="64"/>
      <c r="P34" s="56"/>
      <c r="Q34" s="281"/>
      <c r="R34" s="282"/>
      <c r="S34" s="148"/>
      <c r="U34" s="175"/>
      <c r="AD34" s="73">
        <v>10</v>
      </c>
      <c r="AH34" s="271" t="s">
        <v>4</v>
      </c>
    </row>
    <row r="35" spans="1:34" ht="14.25" customHeight="1" thickTop="1">
      <c r="A35" s="272"/>
      <c r="B35" s="191"/>
      <c r="C35" s="173"/>
      <c r="D35" s="173"/>
      <c r="E35" s="192"/>
      <c r="F35" s="173"/>
      <c r="G35" s="174"/>
      <c r="M35" s="64"/>
      <c r="P35" s="79"/>
      <c r="Q35" s="281"/>
      <c r="R35" s="282"/>
      <c r="S35" s="148"/>
      <c r="T35" s="7"/>
      <c r="U35" s="175"/>
      <c r="AE35" s="181"/>
      <c r="AF35" s="182"/>
      <c r="AG35" s="182"/>
      <c r="AH35" s="272"/>
    </row>
    <row r="36" spans="7:34" ht="14.25" customHeight="1" thickBot="1">
      <c r="G36" s="175"/>
      <c r="M36" s="64"/>
      <c r="P36" s="79"/>
      <c r="Q36" s="281"/>
      <c r="R36" s="282"/>
      <c r="S36" s="148"/>
      <c r="T36" s="7"/>
      <c r="U36" s="175"/>
      <c r="AA36" s="73">
        <v>2</v>
      </c>
      <c r="AD36" s="73" t="s">
        <v>161</v>
      </c>
      <c r="AE36" s="184"/>
      <c r="AH36" s="52"/>
    </row>
    <row r="37" spans="1:34" ht="14.25" customHeight="1" thickBot="1" thickTop="1">
      <c r="A37" s="54" t="s">
        <v>211</v>
      </c>
      <c r="G37" s="175"/>
      <c r="H37" s="200" t="s">
        <v>249</v>
      </c>
      <c r="I37" s="187"/>
      <c r="J37" s="187"/>
      <c r="K37" s="55">
        <v>9</v>
      </c>
      <c r="M37" s="64"/>
      <c r="P37" s="79"/>
      <c r="Q37" s="281"/>
      <c r="R37" s="282"/>
      <c r="S37" s="148"/>
      <c r="U37" s="175"/>
      <c r="AB37" s="185"/>
      <c r="AC37" s="182"/>
      <c r="AD37" s="186"/>
      <c r="AH37" s="54" t="s">
        <v>256</v>
      </c>
    </row>
    <row r="38" spans="1:34" ht="14.25" customHeight="1" thickBot="1" thickTop="1">
      <c r="A38" s="271" t="s">
        <v>126</v>
      </c>
      <c r="B38" s="82"/>
      <c r="E38" s="55">
        <v>9</v>
      </c>
      <c r="G38" s="64"/>
      <c r="K38" s="199"/>
      <c r="M38" s="64"/>
      <c r="P38" s="79"/>
      <c r="Q38" s="281"/>
      <c r="R38" s="282"/>
      <c r="S38" s="148"/>
      <c r="T38" s="53"/>
      <c r="U38" s="175"/>
      <c r="X38" s="55"/>
      <c r="AB38" s="85"/>
      <c r="AD38" s="164"/>
      <c r="AH38" s="271" t="s">
        <v>125</v>
      </c>
    </row>
    <row r="39" spans="1:34" ht="14.25" customHeight="1" thickBot="1" thickTop="1">
      <c r="A39" s="272"/>
      <c r="B39" s="173"/>
      <c r="C39" s="173"/>
      <c r="D39" s="174"/>
      <c r="G39" s="64"/>
      <c r="K39" s="199"/>
      <c r="M39" s="64"/>
      <c r="P39" s="79"/>
      <c r="Q39" s="281"/>
      <c r="R39" s="282"/>
      <c r="S39" s="148"/>
      <c r="T39" s="53"/>
      <c r="U39" s="175"/>
      <c r="X39" s="73">
        <v>8</v>
      </c>
      <c r="AA39" s="164" t="s">
        <v>163</v>
      </c>
      <c r="AD39" s="73">
        <v>5</v>
      </c>
      <c r="AE39" s="84"/>
      <c r="AF39" s="67"/>
      <c r="AG39" s="160"/>
      <c r="AH39" s="272"/>
    </row>
    <row r="40" spans="4:34" ht="14.25" customHeight="1" thickBot="1" thickTop="1">
      <c r="D40" s="175"/>
      <c r="E40" s="55" t="s">
        <v>158</v>
      </c>
      <c r="G40" s="64"/>
      <c r="K40" s="199"/>
      <c r="M40" s="64"/>
      <c r="P40" s="79"/>
      <c r="Q40" s="281"/>
      <c r="R40" s="282"/>
      <c r="S40" s="148"/>
      <c r="T40" s="53"/>
      <c r="U40" s="175"/>
      <c r="X40" s="190"/>
      <c r="Y40" s="182"/>
      <c r="Z40" s="182"/>
      <c r="AA40" s="198"/>
      <c r="AB40" s="184"/>
      <c r="AH40" s="54"/>
    </row>
    <row r="41" spans="1:34" ht="14.25" customHeight="1" thickTop="1">
      <c r="A41" s="54" t="s">
        <v>252</v>
      </c>
      <c r="D41" s="64"/>
      <c r="E41" s="176"/>
      <c r="F41" s="173"/>
      <c r="G41" s="173"/>
      <c r="H41" s="55">
        <v>2</v>
      </c>
      <c r="K41" s="199"/>
      <c r="M41" s="64"/>
      <c r="P41" s="79"/>
      <c r="Q41" s="281"/>
      <c r="R41" s="282"/>
      <c r="S41" s="148"/>
      <c r="T41" s="53"/>
      <c r="U41" s="175"/>
      <c r="X41" s="190"/>
      <c r="AA41" s="190"/>
      <c r="AB41" s="184"/>
      <c r="AH41" s="54" t="s">
        <v>279</v>
      </c>
    </row>
    <row r="42" spans="1:34" ht="14.25" customHeight="1" thickBot="1">
      <c r="A42" s="271" t="s">
        <v>122</v>
      </c>
      <c r="B42" s="61"/>
      <c r="C42" s="61"/>
      <c r="D42" s="66"/>
      <c r="K42" s="199"/>
      <c r="M42" s="64"/>
      <c r="P42" s="79"/>
      <c r="Q42" s="281"/>
      <c r="R42" s="282"/>
      <c r="S42" s="148"/>
      <c r="T42" s="53"/>
      <c r="U42" s="175"/>
      <c r="X42" s="190"/>
      <c r="AB42" s="197"/>
      <c r="AC42" s="179"/>
      <c r="AD42" s="170"/>
      <c r="AE42" s="171"/>
      <c r="AF42" s="179"/>
      <c r="AG42" s="179"/>
      <c r="AH42" s="271" t="s">
        <v>3</v>
      </c>
    </row>
    <row r="43" spans="1:34" ht="14.25" customHeight="1" thickBot="1" thickTop="1">
      <c r="A43" s="272"/>
      <c r="E43" s="55">
        <v>8</v>
      </c>
      <c r="K43" s="200" t="s">
        <v>159</v>
      </c>
      <c r="L43" s="204"/>
      <c r="M43" s="202"/>
      <c r="P43" s="79"/>
      <c r="Q43" s="281"/>
      <c r="R43" s="282"/>
      <c r="S43" s="148"/>
      <c r="T43" s="53"/>
      <c r="U43" s="175"/>
      <c r="X43" s="190"/>
      <c r="AA43" s="73">
        <v>10</v>
      </c>
      <c r="AG43" s="161"/>
      <c r="AH43" s="272"/>
    </row>
    <row r="44" spans="10:34" ht="14.25" customHeight="1" thickTop="1">
      <c r="J44" s="64"/>
      <c r="N44" s="51">
        <v>7</v>
      </c>
      <c r="P44" s="79"/>
      <c r="Q44" s="281"/>
      <c r="R44" s="282"/>
      <c r="S44" s="148"/>
      <c r="T44" s="53"/>
      <c r="U44" s="175"/>
      <c r="X44" s="190"/>
      <c r="AH44" s="54"/>
    </row>
    <row r="45" spans="1:34" ht="14.25" customHeight="1" thickBot="1">
      <c r="A45" s="54" t="s">
        <v>274</v>
      </c>
      <c r="J45" s="64"/>
      <c r="P45" s="79"/>
      <c r="Q45" s="283"/>
      <c r="R45" s="284"/>
      <c r="S45" s="148"/>
      <c r="T45" s="53"/>
      <c r="U45" s="175"/>
      <c r="V45" s="187"/>
      <c r="W45" s="187"/>
      <c r="X45" s="172" t="s">
        <v>247</v>
      </c>
      <c r="AH45" s="54" t="s">
        <v>275</v>
      </c>
    </row>
    <row r="46" spans="1:34" ht="14.25" customHeight="1" thickBot="1" thickTop="1">
      <c r="A46" s="271" t="s">
        <v>7</v>
      </c>
      <c r="B46" s="82"/>
      <c r="H46" s="55">
        <v>10</v>
      </c>
      <c r="J46" s="64"/>
      <c r="P46" s="79"/>
      <c r="Q46" s="283"/>
      <c r="R46" s="284"/>
      <c r="T46" s="53"/>
      <c r="U46" s="51">
        <v>11</v>
      </c>
      <c r="Y46" s="88"/>
      <c r="AD46" s="73">
        <v>11</v>
      </c>
      <c r="AH46" s="271" t="s">
        <v>8</v>
      </c>
    </row>
    <row r="47" spans="1:34" ht="14.25" customHeight="1" thickTop="1">
      <c r="A47" s="272"/>
      <c r="B47" s="191"/>
      <c r="C47" s="173"/>
      <c r="D47" s="173"/>
      <c r="E47" s="192"/>
      <c r="F47" s="173"/>
      <c r="G47" s="174"/>
      <c r="H47" s="199"/>
      <c r="J47" s="64"/>
      <c r="P47" s="79"/>
      <c r="Q47" s="283"/>
      <c r="R47" s="284"/>
      <c r="T47" s="53"/>
      <c r="Y47" s="88"/>
      <c r="AE47" s="181"/>
      <c r="AF47" s="182"/>
      <c r="AG47" s="182"/>
      <c r="AH47" s="272"/>
    </row>
    <row r="48" spans="7:34" ht="14.25" customHeight="1" thickBot="1">
      <c r="G48" s="175"/>
      <c r="H48" s="199"/>
      <c r="J48" s="64"/>
      <c r="P48" s="79"/>
      <c r="Q48" s="283"/>
      <c r="R48" s="284"/>
      <c r="T48" s="53"/>
      <c r="Y48" s="88"/>
      <c r="AA48" s="73">
        <v>8</v>
      </c>
      <c r="AD48" s="73" t="s">
        <v>239</v>
      </c>
      <c r="AE48" s="184"/>
      <c r="AH48" s="54"/>
    </row>
    <row r="49" spans="1:34" ht="14.25" customHeight="1" thickBot="1" thickTop="1">
      <c r="A49" s="54" t="s">
        <v>277</v>
      </c>
      <c r="H49" s="200" t="s">
        <v>162</v>
      </c>
      <c r="I49" s="187"/>
      <c r="J49" s="202"/>
      <c r="P49" s="79"/>
      <c r="Q49" s="285"/>
      <c r="R49" s="286"/>
      <c r="T49" s="53"/>
      <c r="Y49" s="88"/>
      <c r="AA49" s="190"/>
      <c r="AB49" s="166"/>
      <c r="AC49" s="182"/>
      <c r="AD49" s="186"/>
      <c r="AH49" s="54" t="s">
        <v>255</v>
      </c>
    </row>
    <row r="50" spans="1:34" ht="14.25" customHeight="1" thickBot="1" thickTop="1">
      <c r="A50" s="271" t="s">
        <v>0</v>
      </c>
      <c r="B50" s="82"/>
      <c r="E50" s="55">
        <v>11</v>
      </c>
      <c r="G50" s="64"/>
      <c r="H50" s="69"/>
      <c r="K50" s="55">
        <v>6</v>
      </c>
      <c r="P50" s="79"/>
      <c r="Q50" s="79"/>
      <c r="R50" s="79"/>
      <c r="S50" s="71"/>
      <c r="T50" s="53"/>
      <c r="Y50" s="88"/>
      <c r="AA50" s="190"/>
      <c r="AD50" s="164"/>
      <c r="AH50" s="271" t="s">
        <v>1</v>
      </c>
    </row>
    <row r="51" spans="1:34" ht="14.25" customHeight="1" thickBot="1" thickTop="1">
      <c r="A51" s="272"/>
      <c r="B51" s="173"/>
      <c r="C51" s="173"/>
      <c r="D51" s="174"/>
      <c r="G51" s="64"/>
      <c r="P51" s="79"/>
      <c r="Q51" s="79"/>
      <c r="R51" s="79"/>
      <c r="S51" s="71"/>
      <c r="T51" s="53"/>
      <c r="Y51" s="201"/>
      <c r="Z51" s="179"/>
      <c r="AA51" s="172" t="s">
        <v>241</v>
      </c>
      <c r="AD51" s="73">
        <v>2</v>
      </c>
      <c r="AE51" s="84"/>
      <c r="AF51" s="67"/>
      <c r="AG51" s="160"/>
      <c r="AH51" s="272"/>
    </row>
    <row r="52" spans="4:34" ht="14.25" customHeight="1" thickBot="1" thickTop="1">
      <c r="D52" s="175"/>
      <c r="E52" s="55" t="s">
        <v>164</v>
      </c>
      <c r="G52" s="64"/>
      <c r="P52" s="79"/>
      <c r="Q52" s="79"/>
      <c r="R52" s="79"/>
      <c r="S52" s="71"/>
      <c r="T52" s="53"/>
      <c r="X52" s="73">
        <v>5</v>
      </c>
      <c r="AA52" s="164"/>
      <c r="AH52" s="54"/>
    </row>
    <row r="53" spans="1:34" ht="14.25" customHeight="1" thickTop="1">
      <c r="A53" s="54" t="s">
        <v>251</v>
      </c>
      <c r="D53" s="64"/>
      <c r="E53" s="176"/>
      <c r="F53" s="173"/>
      <c r="G53" s="173"/>
      <c r="H53" s="55">
        <v>9</v>
      </c>
      <c r="P53" s="79"/>
      <c r="Q53" s="79"/>
      <c r="R53" s="79"/>
      <c r="S53" s="71"/>
      <c r="T53" s="53"/>
      <c r="AA53" s="164"/>
      <c r="AH53" s="54" t="s">
        <v>250</v>
      </c>
    </row>
    <row r="54" spans="1:34" ht="14.25" customHeight="1">
      <c r="A54" s="271" t="s">
        <v>120</v>
      </c>
      <c r="B54" s="61"/>
      <c r="C54" s="61"/>
      <c r="D54" s="66"/>
      <c r="P54" s="79"/>
      <c r="Q54" s="79"/>
      <c r="R54" s="79"/>
      <c r="S54" s="71"/>
      <c r="T54" s="53"/>
      <c r="AA54" s="164"/>
      <c r="AH54" s="271" t="s">
        <v>102</v>
      </c>
    </row>
    <row r="55" spans="1:34" ht="14.25" customHeight="1">
      <c r="A55" s="272"/>
      <c r="E55" s="55">
        <v>10</v>
      </c>
      <c r="P55" s="79"/>
      <c r="Q55" s="79"/>
      <c r="R55" s="79"/>
      <c r="S55" s="71"/>
      <c r="T55" s="53"/>
      <c r="AA55" s="73">
        <v>6</v>
      </c>
      <c r="AB55" s="84"/>
      <c r="AC55" s="67"/>
      <c r="AD55" s="83"/>
      <c r="AE55" s="84"/>
      <c r="AF55" s="67"/>
      <c r="AG55" s="160"/>
      <c r="AH55" s="272"/>
    </row>
    <row r="56" spans="16:34" ht="14.25" customHeight="1">
      <c r="P56" s="79"/>
      <c r="Q56" s="79"/>
      <c r="R56" s="79"/>
      <c r="S56" s="71"/>
      <c r="T56" s="53"/>
      <c r="AH56" s="54"/>
    </row>
    <row r="57" spans="1:34" ht="14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71"/>
      <c r="T57" s="53"/>
      <c r="AH57" s="54"/>
    </row>
    <row r="58" spans="1:20" ht="14.2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71"/>
      <c r="T58" s="53"/>
    </row>
    <row r="59" spans="1:20" ht="14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71"/>
      <c r="T59" s="53"/>
    </row>
    <row r="60" spans="1:20" ht="14.2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T60" s="53"/>
    </row>
    <row r="61" spans="1:20" ht="14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71"/>
      <c r="T61" s="53"/>
    </row>
    <row r="62" spans="1:20" ht="14.2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71"/>
      <c r="T62" s="53"/>
    </row>
    <row r="63" spans="1:20" ht="14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71"/>
      <c r="T63" s="53"/>
    </row>
    <row r="64" spans="1:20" ht="14.2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71"/>
      <c r="T64" s="53"/>
    </row>
    <row r="65" spans="1:20" ht="14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71"/>
      <c r="T65" s="53"/>
    </row>
    <row r="66" spans="1:20" ht="14.2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T66" s="53"/>
    </row>
    <row r="67" spans="1:20" ht="14.2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T67" s="53"/>
    </row>
    <row r="68" spans="1:23" ht="14.2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T68" s="53"/>
      <c r="U68" s="58"/>
      <c r="V68" s="58"/>
      <c r="W68" s="58"/>
    </row>
    <row r="69" spans="1:35" ht="14.2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T69" s="53"/>
      <c r="U69" s="53"/>
      <c r="X69" s="51"/>
      <c r="Y69" s="73"/>
      <c r="AA69" s="57"/>
      <c r="AB69" s="73"/>
      <c r="AC69" s="59"/>
      <c r="AD69" s="57"/>
      <c r="AE69" s="73"/>
      <c r="AF69" s="59"/>
      <c r="AH69" s="57"/>
      <c r="AI69" s="74"/>
    </row>
    <row r="70" spans="1:35" ht="14.2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T70" s="53"/>
      <c r="U70" s="53"/>
      <c r="X70" s="51"/>
      <c r="Y70" s="73"/>
      <c r="AA70" s="57"/>
      <c r="AB70" s="73"/>
      <c r="AC70" s="59"/>
      <c r="AD70" s="57"/>
      <c r="AE70" s="73"/>
      <c r="AF70" s="59"/>
      <c r="AH70" s="57"/>
      <c r="AI70" s="74"/>
    </row>
    <row r="71" spans="1:35" ht="14.2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T71" s="53"/>
      <c r="U71" s="53"/>
      <c r="X71" s="51"/>
      <c r="Y71" s="73"/>
      <c r="AA71" s="57"/>
      <c r="AB71" s="73"/>
      <c r="AC71" s="59"/>
      <c r="AD71" s="57"/>
      <c r="AE71" s="73"/>
      <c r="AF71" s="59"/>
      <c r="AH71" s="57"/>
      <c r="AI71" s="74"/>
    </row>
    <row r="72" spans="1:35" ht="14.2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T72" s="53"/>
      <c r="U72" s="53"/>
      <c r="X72" s="51"/>
      <c r="Y72" s="73"/>
      <c r="AA72" s="57"/>
      <c r="AB72" s="73"/>
      <c r="AC72" s="59"/>
      <c r="AD72" s="57"/>
      <c r="AE72" s="73"/>
      <c r="AF72" s="59"/>
      <c r="AH72" s="57"/>
      <c r="AI72" s="74"/>
    </row>
    <row r="73" spans="1:35" ht="14.2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T73" s="56"/>
      <c r="U73" s="56"/>
      <c r="X73" s="51"/>
      <c r="Y73" s="73"/>
      <c r="AA73" s="57"/>
      <c r="AB73" s="73"/>
      <c r="AC73" s="59"/>
      <c r="AD73" s="57"/>
      <c r="AE73" s="73"/>
      <c r="AF73" s="59"/>
      <c r="AH73" s="57"/>
      <c r="AI73" s="74"/>
    </row>
    <row r="74" spans="1:35" ht="14.2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T74" s="63"/>
      <c r="U74" s="63"/>
      <c r="X74" s="51"/>
      <c r="Y74" s="73"/>
      <c r="AA74" s="56"/>
      <c r="AB74" s="58"/>
      <c r="AC74" s="59"/>
      <c r="AD74" s="57"/>
      <c r="AE74" s="73"/>
      <c r="AF74" s="59"/>
      <c r="AH74" s="57"/>
      <c r="AI74" s="74"/>
    </row>
    <row r="75" spans="1:35" ht="14.2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T75" s="65"/>
      <c r="U75" s="65"/>
      <c r="V75" s="57"/>
      <c r="W75" s="57"/>
      <c r="X75" s="57"/>
      <c r="Y75" s="73"/>
      <c r="Z75" s="51"/>
      <c r="AA75" s="51"/>
      <c r="AB75" s="58"/>
      <c r="AC75" s="59"/>
      <c r="AD75" s="59"/>
      <c r="AE75" s="73"/>
      <c r="AF75" s="59"/>
      <c r="AH75" s="57"/>
      <c r="AI75" s="74"/>
    </row>
    <row r="76" spans="1:35" ht="14.2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T76" s="65"/>
      <c r="U76" s="65"/>
      <c r="X76" s="51"/>
      <c r="Y76" s="73"/>
      <c r="Z76" s="51"/>
      <c r="AA76" s="51"/>
      <c r="AB76" s="58"/>
      <c r="AC76" s="59"/>
      <c r="AD76" s="59"/>
      <c r="AE76" s="73"/>
      <c r="AF76" s="59"/>
      <c r="AH76" s="57"/>
      <c r="AI76" s="74"/>
    </row>
    <row r="77" spans="1:35" ht="14.2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T77" s="65"/>
      <c r="U77" s="65"/>
      <c r="X77" s="51"/>
      <c r="Y77" s="73"/>
      <c r="Z77" s="51"/>
      <c r="AA77" s="51"/>
      <c r="AB77" s="58"/>
      <c r="AC77" s="59"/>
      <c r="AD77" s="59"/>
      <c r="AE77" s="73"/>
      <c r="AF77" s="59"/>
      <c r="AH77" s="57"/>
      <c r="AI77" s="74"/>
    </row>
    <row r="78" spans="1:35" ht="14.2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X78" s="51"/>
      <c r="Y78" s="58"/>
      <c r="Z78" s="56"/>
      <c r="AA78" s="57"/>
      <c r="AB78" s="73"/>
      <c r="AC78" s="59"/>
      <c r="AD78" s="57"/>
      <c r="AE78" s="73"/>
      <c r="AF78" s="59"/>
      <c r="AH78" s="57"/>
      <c r="AI78" s="74"/>
    </row>
    <row r="79" spans="1:35" ht="14.2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T79" s="81"/>
      <c r="U79" s="81"/>
      <c r="V79" s="56"/>
      <c r="W79" s="56"/>
      <c r="X79" s="56"/>
      <c r="Y79" s="58"/>
      <c r="Z79" s="59"/>
      <c r="AA79" s="57"/>
      <c r="AB79" s="73"/>
      <c r="AC79" s="59"/>
      <c r="AD79" s="57"/>
      <c r="AE79" s="73"/>
      <c r="AF79" s="59"/>
      <c r="AH79" s="57"/>
      <c r="AI79" s="74"/>
    </row>
    <row r="80" spans="1:35" ht="14.2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T80" s="81"/>
      <c r="U80" s="81"/>
      <c r="V80" s="56"/>
      <c r="W80" s="56"/>
      <c r="X80" s="56"/>
      <c r="Y80" s="58"/>
      <c r="Z80" s="59"/>
      <c r="AA80" s="57"/>
      <c r="AB80" s="73"/>
      <c r="AC80" s="59"/>
      <c r="AD80" s="57"/>
      <c r="AE80" s="73"/>
      <c r="AF80" s="59"/>
      <c r="AH80" s="57"/>
      <c r="AI80" s="74"/>
    </row>
    <row r="81" spans="1:35" ht="14.2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T81" s="81"/>
      <c r="U81" s="81"/>
      <c r="V81" s="56"/>
      <c r="W81" s="56"/>
      <c r="X81" s="56"/>
      <c r="Y81" s="58"/>
      <c r="Z81" s="59"/>
      <c r="AA81" s="57"/>
      <c r="AB81" s="73"/>
      <c r="AC81" s="59"/>
      <c r="AD81" s="57"/>
      <c r="AE81" s="73"/>
      <c r="AF81" s="59"/>
      <c r="AH81" s="57"/>
      <c r="AI81" s="74"/>
    </row>
    <row r="82" spans="1:35" ht="14.2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T82" s="58"/>
      <c r="U82" s="58"/>
      <c r="V82" s="56"/>
      <c r="W82" s="56"/>
      <c r="X82" s="56"/>
      <c r="Y82" s="58"/>
      <c r="Z82" s="56"/>
      <c r="AA82" s="57"/>
      <c r="AB82" s="73"/>
      <c r="AC82" s="59"/>
      <c r="AD82" s="57"/>
      <c r="AE82" s="73"/>
      <c r="AF82" s="59"/>
      <c r="AH82" s="57"/>
      <c r="AI82" s="74"/>
    </row>
    <row r="83" spans="1:35" ht="14.2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T83" s="63"/>
      <c r="U83" s="63"/>
      <c r="V83" s="57"/>
      <c r="W83" s="57"/>
      <c r="X83" s="57"/>
      <c r="Y83" s="58"/>
      <c r="Z83" s="59"/>
      <c r="AA83" s="59"/>
      <c r="AB83" s="73"/>
      <c r="AC83" s="59"/>
      <c r="AD83" s="57"/>
      <c r="AE83" s="73"/>
      <c r="AF83" s="59"/>
      <c r="AH83" s="57"/>
      <c r="AI83" s="74"/>
    </row>
    <row r="84" spans="1:26" ht="14.2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T84" s="63"/>
      <c r="U84" s="57"/>
      <c r="V84" s="57"/>
      <c r="W84" s="57"/>
      <c r="X84" s="58"/>
      <c r="Y84" s="59"/>
      <c r="Z84" s="59"/>
    </row>
    <row r="85" spans="1:25" ht="14.2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T85" s="63"/>
      <c r="X85" s="58"/>
      <c r="Y85" s="51"/>
    </row>
    <row r="86" spans="1:26" ht="14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W86" s="58"/>
      <c r="X86" s="58"/>
      <c r="Y86" s="58"/>
      <c r="Z86" s="58"/>
    </row>
    <row r="87" spans="1:18" ht="14.2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</row>
    <row r="88" spans="1:18" ht="14.2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</row>
    <row r="89" spans="1:18" ht="14.2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</row>
    <row r="90" spans="1:18" ht="14.2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</row>
    <row r="91" spans="1:18" ht="14.2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</row>
    <row r="92" spans="1:18" ht="14.25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</row>
    <row r="93" spans="1:18" ht="14.2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</row>
    <row r="94" spans="1:18" ht="14.2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</row>
    <row r="95" spans="1:18" ht="14.2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</row>
    <row r="96" spans="1:18" ht="14.2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</row>
    <row r="97" spans="1:18" ht="14.2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spans="1:18" ht="14.2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</row>
    <row r="99" spans="1:18" ht="14.2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spans="1:18" ht="14.2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</row>
    <row r="101" spans="1:18" ht="14.2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</row>
    <row r="102" spans="1:18" ht="14.2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</row>
    <row r="103" spans="1:18" ht="14.2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spans="1:18" ht="14.2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</row>
    <row r="105" spans="1:18" ht="14.2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spans="1:18" ht="14.2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</row>
    <row r="107" spans="1:18" ht="14.2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</row>
    <row r="108" spans="1:18" ht="14.2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</row>
    <row r="109" spans="1:18" ht="14.2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</row>
    <row r="110" spans="1:18" ht="14.2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</row>
    <row r="111" spans="1:18" ht="14.2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</row>
    <row r="112" spans="1:18" ht="14.2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</row>
    <row r="113" spans="1:18" ht="14.2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</row>
    <row r="114" spans="1:18" ht="14.2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</row>
    <row r="115" spans="1:18" ht="14.2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</row>
    <row r="116" spans="1:18" ht="14.2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</row>
    <row r="117" spans="1:18" ht="14.2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</row>
    <row r="118" spans="1:18" ht="14.2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</row>
  </sheetData>
  <mergeCells count="31">
    <mergeCell ref="A42:A43"/>
    <mergeCell ref="A46:A47"/>
    <mergeCell ref="A50:A51"/>
    <mergeCell ref="A54:A55"/>
    <mergeCell ref="A34:A35"/>
    <mergeCell ref="A38:A39"/>
    <mergeCell ref="A18:A19"/>
    <mergeCell ref="AA4:AH5"/>
    <mergeCell ref="AH30:AH31"/>
    <mergeCell ref="AH34:AH35"/>
    <mergeCell ref="AH38:AH39"/>
    <mergeCell ref="AH26:AH27"/>
    <mergeCell ref="K7:R8"/>
    <mergeCell ref="K9:R10"/>
    <mergeCell ref="AH50:AH51"/>
    <mergeCell ref="AH54:AH55"/>
    <mergeCell ref="A1:AH2"/>
    <mergeCell ref="A30:A31"/>
    <mergeCell ref="A10:A11"/>
    <mergeCell ref="A14:A15"/>
    <mergeCell ref="A22:A23"/>
    <mergeCell ref="Q15:R49"/>
    <mergeCell ref="A26:A27"/>
    <mergeCell ref="AH14:AH15"/>
    <mergeCell ref="T7:AA8"/>
    <mergeCell ref="T9:AA10"/>
    <mergeCell ref="AH42:AH43"/>
    <mergeCell ref="AH46:AH47"/>
    <mergeCell ref="AH18:AH19"/>
    <mergeCell ref="AH22:AH23"/>
    <mergeCell ref="AH10:AH11"/>
  </mergeCells>
  <printOptions horizontalCentered="1"/>
  <pageMargins left="0.3937007874015748" right="0" top="0.22" bottom="0" header="0.22" footer="0.14"/>
  <pageSetup fitToHeight="1" fitToWidth="1" horizontalDpi="300" verticalDpi="3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="75" zoomScaleNormal="75" workbookViewId="0" topLeftCell="A1">
      <selection activeCell="A19" sqref="A19:A20"/>
    </sheetView>
  </sheetViews>
  <sheetFormatPr defaultColWidth="8.796875" defaultRowHeight="14.25" customHeight="1"/>
  <cols>
    <col min="1" max="1" width="31.09765625" style="54" customWidth="1"/>
    <col min="2" max="4" width="3.69921875" style="51" customWidth="1"/>
    <col min="5" max="5" width="3.69921875" style="55" customWidth="1"/>
    <col min="6" max="7" width="3.69921875" style="51" customWidth="1"/>
    <col min="8" max="8" width="3.69921875" style="55" customWidth="1"/>
    <col min="9" max="18" width="3.69921875" style="51" customWidth="1"/>
    <col min="19" max="16384" width="3.3984375" style="51" customWidth="1"/>
  </cols>
  <sheetData>
    <row r="1" spans="1:18" ht="14.25" customHeight="1">
      <c r="A1" s="275" t="s">
        <v>43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</row>
    <row r="2" spans="1:18" ht="14.2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ht="14.25" customHeight="1" thickBot="1"/>
    <row r="4" spans="4:16" ht="14.25" customHeight="1">
      <c r="D4" s="298" t="s">
        <v>183</v>
      </c>
      <c r="E4" s="299"/>
      <c r="F4" s="299"/>
      <c r="G4" s="299"/>
      <c r="H4" s="299"/>
      <c r="I4" s="299"/>
      <c r="J4" s="299"/>
      <c r="K4" s="299"/>
      <c r="L4" s="299"/>
      <c r="M4" s="299"/>
      <c r="N4" s="300"/>
      <c r="O4" s="112"/>
      <c r="P4" s="112"/>
    </row>
    <row r="5" spans="4:16" ht="14.25" customHeight="1" thickBot="1">
      <c r="D5" s="301"/>
      <c r="E5" s="302"/>
      <c r="F5" s="302"/>
      <c r="G5" s="302"/>
      <c r="H5" s="302"/>
      <c r="I5" s="302"/>
      <c r="J5" s="302"/>
      <c r="K5" s="302"/>
      <c r="L5" s="302"/>
      <c r="M5" s="302"/>
      <c r="N5" s="303"/>
      <c r="O5" s="112"/>
      <c r="P5" s="112"/>
    </row>
    <row r="6" spans="1:16" ht="14.25" customHeight="1">
      <c r="A6" s="54" t="s">
        <v>223</v>
      </c>
      <c r="K6" s="55"/>
      <c r="L6" s="55"/>
      <c r="M6" s="112"/>
      <c r="N6" s="112"/>
      <c r="O6" s="112"/>
      <c r="P6" s="112"/>
    </row>
    <row r="7" spans="1:16" ht="14.25" customHeight="1" thickBot="1">
      <c r="A7" s="271" t="s">
        <v>103</v>
      </c>
      <c r="B7" s="82"/>
      <c r="H7" s="55">
        <v>7</v>
      </c>
      <c r="K7" s="55"/>
      <c r="L7" s="55"/>
      <c r="M7" s="112"/>
      <c r="N7" s="112"/>
      <c r="O7" s="112"/>
      <c r="P7" s="112"/>
    </row>
    <row r="8" spans="1:16" ht="14.25" customHeight="1" thickTop="1">
      <c r="A8" s="272"/>
      <c r="B8" s="173"/>
      <c r="C8" s="173"/>
      <c r="D8" s="173"/>
      <c r="E8" s="192"/>
      <c r="F8" s="173"/>
      <c r="G8" s="174"/>
      <c r="K8" s="55"/>
      <c r="L8" s="55"/>
      <c r="M8" s="112"/>
      <c r="N8" s="112"/>
      <c r="O8" s="112"/>
      <c r="P8" s="112"/>
    </row>
    <row r="9" spans="7:16" ht="14.25" customHeight="1">
      <c r="G9" s="175"/>
      <c r="K9" s="55"/>
      <c r="L9" s="55"/>
      <c r="M9" s="112"/>
      <c r="N9" s="112"/>
      <c r="O9" s="112"/>
      <c r="P9" s="112"/>
    </row>
    <row r="10" spans="1:16" ht="14.25" customHeight="1" thickBot="1">
      <c r="A10" s="54" t="s">
        <v>182</v>
      </c>
      <c r="G10" s="175"/>
      <c r="H10" s="55" t="s">
        <v>234</v>
      </c>
      <c r="K10" s="55">
        <v>4</v>
      </c>
      <c r="L10" s="55"/>
      <c r="M10" s="112"/>
      <c r="N10" s="112"/>
      <c r="O10" s="112"/>
      <c r="P10" s="112"/>
    </row>
    <row r="11" spans="1:16" ht="14.25" customHeight="1" thickTop="1">
      <c r="A11" s="271" t="s">
        <v>130</v>
      </c>
      <c r="B11" s="82"/>
      <c r="E11" s="55">
        <v>1</v>
      </c>
      <c r="G11" s="64"/>
      <c r="H11" s="176"/>
      <c r="I11" s="173"/>
      <c r="J11" s="173"/>
      <c r="K11" s="199"/>
      <c r="L11" s="55"/>
      <c r="M11" s="147"/>
      <c r="N11"/>
      <c r="O11"/>
      <c r="P11"/>
    </row>
    <row r="12" spans="1:15" ht="14.25" customHeight="1">
      <c r="A12" s="272"/>
      <c r="B12" s="162"/>
      <c r="C12" s="162"/>
      <c r="D12" s="62"/>
      <c r="G12" s="64"/>
      <c r="K12" s="199"/>
      <c r="L12" s="55"/>
      <c r="M12" s="147"/>
      <c r="N12"/>
      <c r="O12"/>
    </row>
    <row r="13" spans="4:15" ht="14.25" customHeight="1" thickBot="1">
      <c r="D13" s="64"/>
      <c r="E13" s="55" t="s">
        <v>207</v>
      </c>
      <c r="G13" s="64"/>
      <c r="K13" s="199"/>
      <c r="L13" s="55"/>
      <c r="M13" s="147"/>
      <c r="N13"/>
      <c r="O13"/>
    </row>
    <row r="14" spans="1:15" ht="14.25" customHeight="1" thickTop="1">
      <c r="A14" s="54" t="s">
        <v>227</v>
      </c>
      <c r="D14" s="175"/>
      <c r="E14" s="189"/>
      <c r="F14" s="173"/>
      <c r="G14" s="173"/>
      <c r="H14" s="55">
        <v>2</v>
      </c>
      <c r="K14" s="199"/>
      <c r="L14" s="55"/>
      <c r="M14" s="147"/>
      <c r="N14"/>
      <c r="O14"/>
    </row>
    <row r="15" spans="1:15" ht="14.25" customHeight="1" thickBot="1">
      <c r="A15" s="271" t="s">
        <v>10</v>
      </c>
      <c r="B15" s="187"/>
      <c r="C15" s="187"/>
      <c r="D15" s="188"/>
      <c r="K15" s="199"/>
      <c r="L15" s="55"/>
      <c r="M15" s="147"/>
      <c r="N15"/>
      <c r="O15"/>
    </row>
    <row r="16" spans="1:15" ht="14.25" customHeight="1" thickBot="1" thickTop="1">
      <c r="A16" s="272"/>
      <c r="E16" s="55">
        <v>2</v>
      </c>
      <c r="K16" s="200" t="s">
        <v>191</v>
      </c>
      <c r="L16" s="204"/>
      <c r="M16" s="205"/>
      <c r="N16" s="221">
        <v>6</v>
      </c>
      <c r="O16"/>
    </row>
    <row r="17" spans="10:15" ht="14.25" customHeight="1" thickTop="1">
      <c r="J17" s="64"/>
      <c r="K17" s="55"/>
      <c r="L17" s="55"/>
      <c r="M17" s="147"/>
      <c r="N17" s="220"/>
      <c r="O17" s="147"/>
    </row>
    <row r="18" spans="1:15" ht="14.25" customHeight="1">
      <c r="A18" s="54" t="s">
        <v>228</v>
      </c>
      <c r="J18" s="64"/>
      <c r="K18" s="55"/>
      <c r="L18" s="55"/>
      <c r="M18" s="147"/>
      <c r="N18" s="219"/>
      <c r="O18" s="147"/>
    </row>
    <row r="19" spans="1:15" ht="14.25" customHeight="1" thickBot="1">
      <c r="A19" s="271" t="s">
        <v>100</v>
      </c>
      <c r="B19" s="82"/>
      <c r="H19" s="55">
        <v>6</v>
      </c>
      <c r="J19" s="64"/>
      <c r="K19" s="55"/>
      <c r="L19" s="55"/>
      <c r="M19" s="147"/>
      <c r="N19" s="219"/>
      <c r="O19" s="147"/>
    </row>
    <row r="20" spans="1:15" ht="14.25" customHeight="1" thickTop="1">
      <c r="A20" s="272"/>
      <c r="B20" s="173"/>
      <c r="C20" s="173"/>
      <c r="D20" s="173"/>
      <c r="E20" s="192"/>
      <c r="F20" s="173"/>
      <c r="G20" s="174"/>
      <c r="J20" s="64"/>
      <c r="K20" s="55"/>
      <c r="L20" s="55"/>
      <c r="M20" s="147"/>
      <c r="N20" s="219"/>
      <c r="O20" s="147"/>
    </row>
    <row r="21" spans="7:15" ht="14.25" customHeight="1">
      <c r="G21" s="175"/>
      <c r="J21" s="64"/>
      <c r="K21" s="55"/>
      <c r="L21" s="55"/>
      <c r="M21" s="147"/>
      <c r="N21" s="219"/>
      <c r="O21" s="147"/>
    </row>
    <row r="22" spans="1:15" ht="14.25" customHeight="1" thickBot="1">
      <c r="A22" s="54" t="s">
        <v>179</v>
      </c>
      <c r="G22" s="175"/>
      <c r="H22" s="55" t="s">
        <v>235</v>
      </c>
      <c r="J22" s="64"/>
      <c r="K22" s="55"/>
      <c r="L22" s="55"/>
      <c r="M22" s="147"/>
      <c r="N22" s="219"/>
      <c r="O22" s="147"/>
    </row>
    <row r="23" spans="1:17" ht="14.25" customHeight="1" thickBot="1" thickTop="1">
      <c r="A23" s="271" t="s">
        <v>152</v>
      </c>
      <c r="B23" s="82"/>
      <c r="E23" s="55">
        <v>7</v>
      </c>
      <c r="G23" s="64"/>
      <c r="H23" s="176"/>
      <c r="I23" s="173"/>
      <c r="J23" s="173"/>
      <c r="K23" s="55">
        <v>3</v>
      </c>
      <c r="L23" s="55"/>
      <c r="M23" s="147"/>
      <c r="N23" s="219"/>
      <c r="O23" s="147"/>
      <c r="P23" s="279" t="s">
        <v>224</v>
      </c>
      <c r="Q23" s="304"/>
    </row>
    <row r="24" spans="1:17" ht="14.25" customHeight="1" thickTop="1">
      <c r="A24" s="272"/>
      <c r="B24" s="173"/>
      <c r="C24" s="173"/>
      <c r="D24" s="174"/>
      <c r="G24" s="64"/>
      <c r="K24" s="55"/>
      <c r="L24" s="55"/>
      <c r="M24" s="147"/>
      <c r="N24" s="219"/>
      <c r="O24" s="147"/>
      <c r="P24" s="305"/>
      <c r="Q24" s="306"/>
    </row>
    <row r="25" spans="4:17" ht="14.25" customHeight="1" thickBot="1">
      <c r="D25" s="175"/>
      <c r="E25" s="55" t="s">
        <v>208</v>
      </c>
      <c r="G25" s="64"/>
      <c r="K25" s="55"/>
      <c r="L25" s="55"/>
      <c r="M25" s="147"/>
      <c r="N25" s="219"/>
      <c r="O25" s="147"/>
      <c r="P25" s="305"/>
      <c r="Q25" s="306"/>
    </row>
    <row r="26" spans="1:17" ht="14.25" customHeight="1" thickTop="1">
      <c r="A26" s="54" t="s">
        <v>181</v>
      </c>
      <c r="D26" s="64"/>
      <c r="E26" s="176"/>
      <c r="F26" s="173"/>
      <c r="G26" s="173"/>
      <c r="H26" s="55">
        <v>1</v>
      </c>
      <c r="K26" s="55"/>
      <c r="L26" s="55"/>
      <c r="M26" s="147"/>
      <c r="N26" s="219"/>
      <c r="O26" s="147"/>
      <c r="P26" s="305"/>
      <c r="Q26" s="306"/>
    </row>
    <row r="27" spans="1:17" ht="14.25" customHeight="1">
      <c r="A27" s="271" t="s">
        <v>105</v>
      </c>
      <c r="B27" s="61"/>
      <c r="C27" s="61"/>
      <c r="D27" s="66"/>
      <c r="K27" s="55"/>
      <c r="L27" s="55"/>
      <c r="M27" s="147"/>
      <c r="N27" s="219"/>
      <c r="O27" s="147"/>
      <c r="P27" s="305"/>
      <c r="Q27" s="306"/>
    </row>
    <row r="28" spans="1:17" ht="14.25" customHeight="1" thickBot="1">
      <c r="A28" s="272"/>
      <c r="E28" s="55">
        <v>0</v>
      </c>
      <c r="K28" s="55"/>
      <c r="L28" s="55"/>
      <c r="M28" s="147"/>
      <c r="N28" s="200" t="s">
        <v>111</v>
      </c>
      <c r="O28" s="205"/>
      <c r="P28" s="305"/>
      <c r="Q28" s="306"/>
    </row>
    <row r="29" spans="11:17" ht="14.25" customHeight="1" thickTop="1">
      <c r="K29" s="55"/>
      <c r="L29" s="55"/>
      <c r="M29" s="90"/>
      <c r="N29" s="217"/>
      <c r="O29" s="218"/>
      <c r="P29" s="305"/>
      <c r="Q29" s="306"/>
    </row>
    <row r="30" spans="1:17" ht="14.25" customHeight="1">
      <c r="A30" s="54" t="s">
        <v>231</v>
      </c>
      <c r="K30" s="55"/>
      <c r="L30" s="55"/>
      <c r="M30" s="90"/>
      <c r="N30"/>
      <c r="O30"/>
      <c r="P30" s="305"/>
      <c r="Q30" s="306"/>
    </row>
    <row r="31" spans="1:17" ht="14.25" customHeight="1">
      <c r="A31" s="271" t="s">
        <v>11</v>
      </c>
      <c r="B31" s="82"/>
      <c r="H31" s="55">
        <v>2</v>
      </c>
      <c r="K31" s="55"/>
      <c r="L31" s="55"/>
      <c r="M31" s="90"/>
      <c r="N31"/>
      <c r="O31"/>
      <c r="P31" s="305"/>
      <c r="Q31" s="306"/>
    </row>
    <row r="32" spans="1:17" ht="14.25" customHeight="1">
      <c r="A32" s="272"/>
      <c r="B32" s="162"/>
      <c r="C32" s="162"/>
      <c r="D32" s="162"/>
      <c r="E32" s="165"/>
      <c r="F32" s="162"/>
      <c r="G32" s="62"/>
      <c r="K32" s="55"/>
      <c r="L32" s="55"/>
      <c r="M32" s="90"/>
      <c r="N32"/>
      <c r="O32"/>
      <c r="P32" s="305"/>
      <c r="Q32" s="306"/>
    </row>
    <row r="33" spans="7:17" ht="14.25" customHeight="1">
      <c r="G33" s="64"/>
      <c r="K33" s="55"/>
      <c r="L33" s="55"/>
      <c r="M33" s="90"/>
      <c r="N33"/>
      <c r="O33"/>
      <c r="P33" s="305"/>
      <c r="Q33" s="306"/>
    </row>
    <row r="34" spans="1:17" ht="14.25" customHeight="1" thickBot="1">
      <c r="A34" s="54" t="s">
        <v>226</v>
      </c>
      <c r="G34" s="64"/>
      <c r="H34" s="55" t="s">
        <v>236</v>
      </c>
      <c r="K34" s="55">
        <v>0</v>
      </c>
      <c r="L34" s="55"/>
      <c r="M34" s="90"/>
      <c r="N34"/>
      <c r="O34"/>
      <c r="P34" s="307"/>
      <c r="Q34" s="308"/>
    </row>
    <row r="35" spans="1:17" ht="14.25" customHeight="1" thickBot="1" thickTop="1">
      <c r="A35" s="271" t="s">
        <v>119</v>
      </c>
      <c r="B35" s="82"/>
      <c r="E35" s="55">
        <v>8</v>
      </c>
      <c r="H35" s="189"/>
      <c r="I35" s="173"/>
      <c r="J35" s="193"/>
      <c r="K35" s="55"/>
      <c r="L35" s="55"/>
      <c r="M35" s="90"/>
      <c r="N35"/>
      <c r="O35"/>
      <c r="P35"/>
      <c r="Q35"/>
    </row>
    <row r="36" spans="1:17" ht="14.25" customHeight="1" thickTop="1">
      <c r="A36" s="272"/>
      <c r="B36" s="173"/>
      <c r="C36" s="173"/>
      <c r="D36" s="174"/>
      <c r="H36" s="199"/>
      <c r="J36" s="64"/>
      <c r="K36" s="55"/>
      <c r="L36" s="55"/>
      <c r="M36" s="90"/>
      <c r="N36"/>
      <c r="O36"/>
      <c r="P36"/>
      <c r="Q36"/>
    </row>
    <row r="37" spans="4:15" ht="14.25" customHeight="1" thickBot="1">
      <c r="D37" s="175"/>
      <c r="E37" s="55" t="s">
        <v>213</v>
      </c>
      <c r="H37" s="199"/>
      <c r="J37" s="64"/>
      <c r="K37" s="55"/>
      <c r="L37" s="55"/>
      <c r="M37" s="90"/>
      <c r="N37"/>
      <c r="O37"/>
    </row>
    <row r="38" spans="1:15" ht="14.25" customHeight="1" thickTop="1">
      <c r="A38" s="54" t="s">
        <v>230</v>
      </c>
      <c r="D38" s="64"/>
      <c r="E38" s="176"/>
      <c r="F38" s="173"/>
      <c r="G38" s="173"/>
      <c r="H38" s="55">
        <v>3</v>
      </c>
      <c r="J38" s="64"/>
      <c r="K38" s="55"/>
      <c r="L38" s="55"/>
      <c r="M38" s="90"/>
      <c r="N38"/>
      <c r="O38"/>
    </row>
    <row r="39" spans="1:16" ht="14.25" customHeight="1">
      <c r="A39" s="271" t="s">
        <v>104</v>
      </c>
      <c r="B39" s="61"/>
      <c r="C39" s="61"/>
      <c r="D39" s="66"/>
      <c r="J39" s="64"/>
      <c r="K39" s="55"/>
      <c r="L39" s="55"/>
      <c r="M39" s="90"/>
      <c r="N39"/>
      <c r="O39"/>
      <c r="P39"/>
    </row>
    <row r="40" spans="1:16" ht="14.25" customHeight="1" thickBot="1">
      <c r="A40" s="272"/>
      <c r="E40" s="55">
        <v>0</v>
      </c>
      <c r="J40" s="64"/>
      <c r="K40" s="55" t="s">
        <v>192</v>
      </c>
      <c r="L40" s="55"/>
      <c r="M40" s="90"/>
      <c r="N40"/>
      <c r="O40"/>
      <c r="P40"/>
    </row>
    <row r="41" spans="11:16" ht="14.25" customHeight="1" thickTop="1">
      <c r="K41" s="189"/>
      <c r="L41" s="192"/>
      <c r="M41" s="203"/>
      <c r="N41" s="221">
        <v>2</v>
      </c>
      <c r="O41"/>
      <c r="P41"/>
    </row>
    <row r="42" spans="1:16" ht="14.25" customHeight="1">
      <c r="A42" s="54" t="s">
        <v>180</v>
      </c>
      <c r="K42" s="199"/>
      <c r="L42" s="55"/>
      <c r="M42" s="147"/>
      <c r="N42"/>
      <c r="O42"/>
      <c r="P42"/>
    </row>
    <row r="43" spans="1:16" ht="14.25" customHeight="1" thickBot="1">
      <c r="A43" s="271" t="s">
        <v>13</v>
      </c>
      <c r="B43" s="82"/>
      <c r="H43" s="55">
        <v>5</v>
      </c>
      <c r="K43" s="199"/>
      <c r="L43" s="55"/>
      <c r="M43" s="147"/>
      <c r="N43"/>
      <c r="O43"/>
      <c r="P43"/>
    </row>
    <row r="44" spans="1:16" ht="14.25" customHeight="1" thickTop="1">
      <c r="A44" s="272"/>
      <c r="B44" s="191"/>
      <c r="C44" s="173"/>
      <c r="D44" s="173"/>
      <c r="E44" s="192"/>
      <c r="F44" s="173"/>
      <c r="G44" s="174"/>
      <c r="K44" s="199"/>
      <c r="L44" s="55"/>
      <c r="M44" s="147"/>
      <c r="N44"/>
      <c r="O44"/>
      <c r="P44"/>
    </row>
    <row r="45" spans="7:16" ht="14.25" customHeight="1">
      <c r="G45" s="175"/>
      <c r="K45" s="199"/>
      <c r="L45" s="55"/>
      <c r="P45"/>
    </row>
    <row r="46" spans="1:16" ht="14.25" customHeight="1" thickBot="1">
      <c r="A46" s="54" t="s">
        <v>225</v>
      </c>
      <c r="G46" s="175"/>
      <c r="H46" s="200" t="s">
        <v>190</v>
      </c>
      <c r="I46" s="187"/>
      <c r="J46" s="187"/>
      <c r="K46" s="199"/>
      <c r="L46" s="55"/>
      <c r="P46"/>
    </row>
    <row r="47" spans="1:16" ht="14.25" customHeight="1" thickBot="1" thickTop="1">
      <c r="A47" s="271" t="s">
        <v>14</v>
      </c>
      <c r="B47" s="82"/>
      <c r="E47" s="55">
        <v>4</v>
      </c>
      <c r="G47" s="64"/>
      <c r="H47" s="69"/>
      <c r="K47" s="55">
        <v>5</v>
      </c>
      <c r="L47" s="55"/>
      <c r="P47"/>
    </row>
    <row r="48" spans="1:12" ht="14.25" customHeight="1" thickTop="1">
      <c r="A48" s="272"/>
      <c r="B48" s="173"/>
      <c r="C48" s="173"/>
      <c r="D48" s="174"/>
      <c r="G48" s="64"/>
      <c r="K48" s="55"/>
      <c r="L48" s="55"/>
    </row>
    <row r="49" spans="4:12" ht="14.25" customHeight="1" thickBot="1">
      <c r="D49" s="175"/>
      <c r="E49" s="55" t="s">
        <v>229</v>
      </c>
      <c r="G49" s="64"/>
      <c r="K49" s="55"/>
      <c r="L49" s="55"/>
    </row>
    <row r="50" spans="1:12" ht="14.25" customHeight="1" thickTop="1">
      <c r="A50" s="54" t="s">
        <v>222</v>
      </c>
      <c r="D50" s="64"/>
      <c r="E50" s="176"/>
      <c r="F50" s="173"/>
      <c r="G50" s="173"/>
      <c r="H50" s="55">
        <v>2</v>
      </c>
      <c r="K50" s="55"/>
      <c r="L50" s="55"/>
    </row>
    <row r="51" spans="1:17" ht="14.25" customHeight="1">
      <c r="A51" s="271" t="s">
        <v>12</v>
      </c>
      <c r="B51" s="61"/>
      <c r="C51" s="61"/>
      <c r="D51" s="66"/>
      <c r="E51" s="69"/>
      <c r="K51" s="55"/>
      <c r="L51" s="55"/>
      <c r="Q51" s="53"/>
    </row>
    <row r="52" spans="1:17" ht="14.25" customHeight="1">
      <c r="A52" s="272"/>
      <c r="E52" s="55">
        <v>2</v>
      </c>
      <c r="K52" s="55"/>
      <c r="L52" s="55"/>
      <c r="Q52" s="53"/>
    </row>
    <row r="53" spans="11:17" ht="14.25" customHeight="1" thickBot="1">
      <c r="K53" s="55"/>
      <c r="L53" s="55"/>
      <c r="Q53" s="53"/>
    </row>
    <row r="54" spans="1:18" ht="14.25" customHeight="1">
      <c r="A54" s="68"/>
      <c r="D54" s="298" t="s">
        <v>184</v>
      </c>
      <c r="E54" s="299"/>
      <c r="F54" s="299"/>
      <c r="G54" s="299"/>
      <c r="H54" s="299"/>
      <c r="I54" s="299"/>
      <c r="J54" s="299"/>
      <c r="K54" s="299"/>
      <c r="L54" s="299"/>
      <c r="M54" s="299"/>
      <c r="N54" s="300"/>
      <c r="Q54" s="53"/>
      <c r="R54" s="53"/>
    </row>
    <row r="55" spans="1:18" ht="14.25" customHeight="1" thickBot="1">
      <c r="A55" s="68"/>
      <c r="D55" s="301"/>
      <c r="E55" s="302"/>
      <c r="F55" s="302"/>
      <c r="G55" s="302"/>
      <c r="H55" s="302"/>
      <c r="I55" s="302"/>
      <c r="J55" s="302"/>
      <c r="K55" s="302"/>
      <c r="L55" s="302"/>
      <c r="M55" s="302"/>
      <c r="N55" s="303"/>
      <c r="Q55" s="53"/>
      <c r="R55" s="53"/>
    </row>
    <row r="56" spans="1:17" ht="14.25" customHeight="1">
      <c r="A56"/>
      <c r="B56"/>
      <c r="C56"/>
      <c r="D56"/>
      <c r="E56"/>
      <c r="F56"/>
      <c r="G56"/>
      <c r="H56"/>
      <c r="I56"/>
      <c r="J56"/>
      <c r="K56"/>
      <c r="L56"/>
      <c r="Q56" s="53"/>
    </row>
    <row r="57" spans="1:17" ht="14.25" customHeight="1">
      <c r="A57" s="54" t="s">
        <v>112</v>
      </c>
      <c r="K57" s="55"/>
      <c r="L57" s="55"/>
      <c r="M57" s="91"/>
      <c r="N57" s="91"/>
      <c r="O57" s="91"/>
      <c r="Q57" s="53"/>
    </row>
    <row r="58" spans="1:16" ht="14.25" customHeight="1" thickBot="1">
      <c r="A58" s="271" t="s">
        <v>17</v>
      </c>
      <c r="B58" s="82"/>
      <c r="H58" s="55">
        <v>4</v>
      </c>
      <c r="K58" s="55"/>
      <c r="L58" s="55"/>
      <c r="P58" s="91"/>
    </row>
    <row r="59" spans="1:12" ht="14.25" customHeight="1" thickTop="1">
      <c r="A59" s="272"/>
      <c r="B59" s="173"/>
      <c r="C59" s="173"/>
      <c r="D59" s="173"/>
      <c r="E59" s="192"/>
      <c r="F59" s="173"/>
      <c r="G59" s="174"/>
      <c r="H59" s="199"/>
      <c r="K59" s="55"/>
      <c r="L59" s="55"/>
    </row>
    <row r="60" spans="7:12" ht="14.25" customHeight="1">
      <c r="G60" s="175"/>
      <c r="H60" s="199"/>
      <c r="K60" s="55"/>
      <c r="L60" s="55"/>
    </row>
    <row r="61" spans="1:12" ht="14.25" customHeight="1" thickBot="1">
      <c r="A61" s="54" t="s">
        <v>116</v>
      </c>
      <c r="H61" s="200" t="s">
        <v>44</v>
      </c>
      <c r="I61" s="187"/>
      <c r="J61" s="187"/>
      <c r="K61" s="55">
        <v>5</v>
      </c>
      <c r="L61" s="55"/>
    </row>
    <row r="62" spans="1:15" ht="14.25" customHeight="1" thickBot="1" thickTop="1">
      <c r="A62" s="271" t="s">
        <v>16</v>
      </c>
      <c r="B62" s="82"/>
      <c r="E62" s="55">
        <v>4</v>
      </c>
      <c r="G62" s="64"/>
      <c r="K62" s="199"/>
      <c r="L62" s="55"/>
      <c r="M62" s="208"/>
      <c r="N62" s="279" t="s">
        <v>224</v>
      </c>
      <c r="O62" s="304"/>
    </row>
    <row r="63" spans="1:15" ht="14.25" customHeight="1" thickTop="1">
      <c r="A63" s="272"/>
      <c r="B63" s="191"/>
      <c r="C63" s="173"/>
      <c r="D63" s="174"/>
      <c r="G63" s="64"/>
      <c r="K63" s="199"/>
      <c r="L63" s="55"/>
      <c r="M63" s="208"/>
      <c r="N63" s="305"/>
      <c r="O63" s="306"/>
    </row>
    <row r="64" spans="4:15" ht="14.25" customHeight="1" thickBot="1">
      <c r="D64" s="64"/>
      <c r="E64" s="55" t="s">
        <v>196</v>
      </c>
      <c r="G64" s="64"/>
      <c r="K64" s="199"/>
      <c r="L64" s="55"/>
      <c r="M64" s="208"/>
      <c r="N64" s="305"/>
      <c r="O64" s="306"/>
    </row>
    <row r="65" spans="1:15" ht="14.25" customHeight="1" thickTop="1">
      <c r="A65" s="54" t="s">
        <v>114</v>
      </c>
      <c r="D65" s="64"/>
      <c r="E65" s="176"/>
      <c r="F65" s="173"/>
      <c r="G65" s="173"/>
      <c r="H65" s="55">
        <v>3</v>
      </c>
      <c r="K65" s="199"/>
      <c r="L65" s="55"/>
      <c r="M65" s="208"/>
      <c r="N65" s="305"/>
      <c r="O65" s="306"/>
    </row>
    <row r="66" spans="1:15" ht="14.25" customHeight="1">
      <c r="A66" s="271" t="s">
        <v>19</v>
      </c>
      <c r="B66" s="61"/>
      <c r="C66" s="61"/>
      <c r="D66" s="66"/>
      <c r="K66" s="199"/>
      <c r="L66" s="55"/>
      <c r="M66" s="208"/>
      <c r="N66" s="305"/>
      <c r="O66" s="306"/>
    </row>
    <row r="67" spans="1:15" ht="14.25" customHeight="1" thickBot="1">
      <c r="A67" s="272"/>
      <c r="E67" s="55">
        <v>1</v>
      </c>
      <c r="K67" s="200" t="s">
        <v>46</v>
      </c>
      <c r="L67" s="204"/>
      <c r="M67" s="222"/>
      <c r="N67" s="305"/>
      <c r="O67" s="306"/>
    </row>
    <row r="68" spans="10:15" ht="14.25" customHeight="1" thickTop="1">
      <c r="J68" s="64"/>
      <c r="K68" s="69"/>
      <c r="L68" s="55"/>
      <c r="N68" s="305"/>
      <c r="O68" s="306"/>
    </row>
    <row r="69" spans="1:15" ht="14.25" customHeight="1">
      <c r="A69" s="54" t="s">
        <v>115</v>
      </c>
      <c r="J69" s="64"/>
      <c r="K69" s="55"/>
      <c r="L69" s="55"/>
      <c r="N69" s="305"/>
      <c r="O69" s="306"/>
    </row>
    <row r="70" spans="1:15" ht="14.25" customHeight="1" thickBot="1">
      <c r="A70" s="271" t="s">
        <v>106</v>
      </c>
      <c r="B70" s="82"/>
      <c r="H70" s="55">
        <v>7</v>
      </c>
      <c r="J70" s="64"/>
      <c r="K70" s="55"/>
      <c r="L70" s="55"/>
      <c r="N70" s="305"/>
      <c r="O70" s="306"/>
    </row>
    <row r="71" spans="1:15" ht="14.25" customHeight="1" thickTop="1">
      <c r="A71" s="272"/>
      <c r="B71" s="191"/>
      <c r="C71" s="173"/>
      <c r="D71" s="173"/>
      <c r="E71" s="192"/>
      <c r="F71" s="173"/>
      <c r="G71" s="174"/>
      <c r="J71" s="64"/>
      <c r="K71" s="55"/>
      <c r="L71" s="55"/>
      <c r="N71" s="305"/>
      <c r="O71" s="306"/>
    </row>
    <row r="72" spans="7:15" ht="14.25" customHeight="1">
      <c r="G72" s="175"/>
      <c r="J72" s="64"/>
      <c r="K72" s="55"/>
      <c r="L72" s="55"/>
      <c r="N72" s="305"/>
      <c r="O72" s="306"/>
    </row>
    <row r="73" spans="1:15" ht="14.25" customHeight="1" thickBot="1">
      <c r="A73" s="54" t="s">
        <v>113</v>
      </c>
      <c r="G73" s="175"/>
      <c r="H73" s="55" t="s">
        <v>45</v>
      </c>
      <c r="J73" s="64"/>
      <c r="K73" s="55"/>
      <c r="L73" s="55"/>
      <c r="N73" s="307"/>
      <c r="O73" s="308"/>
    </row>
    <row r="74" spans="1:12" ht="14.25" customHeight="1" thickTop="1">
      <c r="A74" s="271" t="s">
        <v>18</v>
      </c>
      <c r="B74" s="82"/>
      <c r="E74" s="55">
        <v>4</v>
      </c>
      <c r="G74" s="64"/>
      <c r="H74" s="176"/>
      <c r="I74" s="173"/>
      <c r="J74" s="173"/>
      <c r="K74" s="55">
        <v>3</v>
      </c>
      <c r="L74" s="55"/>
    </row>
    <row r="75" spans="1:12" ht="14.25" customHeight="1">
      <c r="A75" s="272"/>
      <c r="B75" s="162"/>
      <c r="C75" s="162"/>
      <c r="D75" s="62"/>
      <c r="G75" s="64"/>
      <c r="K75" s="55"/>
      <c r="L75" s="55"/>
    </row>
    <row r="76" spans="4:12" ht="14.25" customHeight="1" thickBot="1">
      <c r="D76" s="64"/>
      <c r="E76" s="55" t="s">
        <v>110</v>
      </c>
      <c r="G76" s="64"/>
      <c r="K76" s="55"/>
      <c r="L76" s="55"/>
    </row>
    <row r="77" spans="1:12" ht="14.25" customHeight="1" thickTop="1">
      <c r="A77" s="54" t="s">
        <v>117</v>
      </c>
      <c r="D77" s="175"/>
      <c r="E77" s="189"/>
      <c r="F77" s="173"/>
      <c r="G77" s="173"/>
      <c r="H77" s="55">
        <v>1</v>
      </c>
      <c r="K77" s="55"/>
      <c r="L77" s="55"/>
    </row>
    <row r="78" spans="1:12" ht="14.25" customHeight="1" thickBot="1">
      <c r="A78" s="271" t="s">
        <v>15</v>
      </c>
      <c r="B78" s="187"/>
      <c r="C78" s="187"/>
      <c r="D78" s="188"/>
      <c r="K78" s="55"/>
      <c r="L78" s="55"/>
    </row>
    <row r="79" spans="1:12" ht="14.25" customHeight="1" thickTop="1">
      <c r="A79" s="272"/>
      <c r="E79" s="55">
        <v>5</v>
      </c>
      <c r="K79" s="55"/>
      <c r="L79" s="55"/>
    </row>
  </sheetData>
  <mergeCells count="23">
    <mergeCell ref="A78:A79"/>
    <mergeCell ref="A51:A52"/>
    <mergeCell ref="A66:A67"/>
    <mergeCell ref="A70:A71"/>
    <mergeCell ref="A74:A75"/>
    <mergeCell ref="A58:A59"/>
    <mergeCell ref="A62:A63"/>
    <mergeCell ref="D54:N55"/>
    <mergeCell ref="N62:O73"/>
    <mergeCell ref="A23:A24"/>
    <mergeCell ref="A47:A48"/>
    <mergeCell ref="A39:A40"/>
    <mergeCell ref="A43:A44"/>
    <mergeCell ref="A1:R2"/>
    <mergeCell ref="A27:A28"/>
    <mergeCell ref="A31:A32"/>
    <mergeCell ref="A35:A36"/>
    <mergeCell ref="D4:N5"/>
    <mergeCell ref="A7:A8"/>
    <mergeCell ref="A11:A12"/>
    <mergeCell ref="P23:Q34"/>
    <mergeCell ref="A15:A16"/>
    <mergeCell ref="A19:A20"/>
  </mergeCells>
  <printOptions horizontalCentered="1"/>
  <pageMargins left="0.1968503937007874" right="0" top="0.3937007874015748" bottom="0" header="0.5118110236220472" footer="0.5118110236220472"/>
  <pageSetup fitToHeight="1" fitToWidth="1" horizontalDpi="300" verticalDpi="300" orientation="portrait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="75" zoomScaleNormal="75" workbookViewId="0" topLeftCell="A1">
      <selection activeCell="E36" sqref="E36"/>
    </sheetView>
  </sheetViews>
  <sheetFormatPr defaultColWidth="8.796875" defaultRowHeight="21" customHeight="1"/>
  <cols>
    <col min="1" max="1" width="9" style="8" customWidth="1"/>
    <col min="2" max="2" width="3.69921875" style="20" customWidth="1"/>
    <col min="3" max="3" width="41.09765625" style="21" customWidth="1"/>
    <col min="4" max="4" width="5.59765625" style="8" customWidth="1"/>
    <col min="5" max="5" width="45" style="22" bestFit="1" customWidth="1"/>
    <col min="6" max="16384" width="9" style="8" customWidth="1"/>
  </cols>
  <sheetData>
    <row r="1" spans="1:5" ht="21" customHeight="1">
      <c r="A1" s="309" t="s">
        <v>148</v>
      </c>
      <c r="B1" s="309"/>
      <c r="C1" s="309"/>
      <c r="D1" s="309"/>
      <c r="E1" s="309"/>
    </row>
    <row r="2" spans="1:5" ht="21" customHeight="1">
      <c r="A2" s="309"/>
      <c r="B2" s="309"/>
      <c r="C2" s="309"/>
      <c r="D2" s="309"/>
      <c r="E2" s="309"/>
    </row>
    <row r="3" ht="21" customHeight="1" thickBot="1">
      <c r="C3" s="43" t="s">
        <v>215</v>
      </c>
    </row>
    <row r="4" spans="1:5" ht="21" customHeight="1" thickBot="1">
      <c r="A4" s="9" t="s">
        <v>265</v>
      </c>
      <c r="B4" s="10" t="s">
        <v>266</v>
      </c>
      <c r="C4" s="11"/>
      <c r="D4" s="12"/>
      <c r="E4" s="13" t="s">
        <v>178</v>
      </c>
    </row>
    <row r="5" spans="1:5" ht="21" customHeight="1">
      <c r="A5" s="14" t="s">
        <v>267</v>
      </c>
      <c r="B5" s="20">
        <v>1</v>
      </c>
      <c r="C5" s="92" t="s">
        <v>58</v>
      </c>
      <c r="D5" s="12"/>
      <c r="E5" s="113" t="s">
        <v>68</v>
      </c>
    </row>
    <row r="6" spans="1:5" ht="21" customHeight="1">
      <c r="A6" s="44"/>
      <c r="B6" s="96">
        <v>2</v>
      </c>
      <c r="C6" s="142" t="s">
        <v>59</v>
      </c>
      <c r="D6" s="12"/>
      <c r="E6" s="114" t="s">
        <v>77</v>
      </c>
    </row>
    <row r="7" spans="1:5" ht="21" customHeight="1" thickBot="1">
      <c r="A7" s="44"/>
      <c r="B7" s="16">
        <v>3</v>
      </c>
      <c r="C7" s="93" t="s">
        <v>38</v>
      </c>
      <c r="D7" s="12"/>
      <c r="E7" s="114" t="s">
        <v>121</v>
      </c>
    </row>
    <row r="8" spans="1:6" ht="21" customHeight="1">
      <c r="A8" s="14" t="s">
        <v>268</v>
      </c>
      <c r="B8" s="15">
        <v>4</v>
      </c>
      <c r="C8" s="92" t="s">
        <v>60</v>
      </c>
      <c r="D8" s="12"/>
      <c r="E8" s="114" t="s">
        <v>62</v>
      </c>
      <c r="F8" s="8" t="s">
        <v>129</v>
      </c>
    </row>
    <row r="9" spans="1:5" ht="21" customHeight="1">
      <c r="A9" s="46"/>
      <c r="B9" s="19">
        <v>5</v>
      </c>
      <c r="C9" s="93" t="s">
        <v>61</v>
      </c>
      <c r="D9" s="12"/>
      <c r="E9" s="114" t="s">
        <v>122</v>
      </c>
    </row>
    <row r="10" spans="1:5" ht="21" customHeight="1" thickBot="1">
      <c r="A10" s="44"/>
      <c r="B10" s="17">
        <v>6</v>
      </c>
      <c r="C10" s="94" t="s">
        <v>30</v>
      </c>
      <c r="D10" s="12"/>
      <c r="E10" s="114" t="s">
        <v>123</v>
      </c>
    </row>
    <row r="11" spans="1:6" ht="21" customHeight="1">
      <c r="A11" s="14" t="s">
        <v>216</v>
      </c>
      <c r="B11" s="95">
        <v>7</v>
      </c>
      <c r="C11" s="103" t="s">
        <v>63</v>
      </c>
      <c r="D11" s="12"/>
      <c r="E11" s="114" t="s">
        <v>73</v>
      </c>
      <c r="F11" s="8" t="s">
        <v>129</v>
      </c>
    </row>
    <row r="12" spans="1:5" ht="21" customHeight="1">
      <c r="A12" s="44"/>
      <c r="B12" s="96">
        <v>8</v>
      </c>
      <c r="C12" s="104" t="s">
        <v>137</v>
      </c>
      <c r="D12" s="12"/>
      <c r="E12" s="114" t="s">
        <v>124</v>
      </c>
    </row>
    <row r="13" spans="1:5" ht="21" customHeight="1" thickBot="1">
      <c r="A13" s="44"/>
      <c r="B13" s="98">
        <v>9</v>
      </c>
      <c r="C13" s="105" t="s">
        <v>33</v>
      </c>
      <c r="D13" s="12"/>
      <c r="E13" s="114" t="s">
        <v>126</v>
      </c>
    </row>
    <row r="14" spans="1:5" ht="21" customHeight="1">
      <c r="A14" s="14" t="s">
        <v>212</v>
      </c>
      <c r="B14" s="95">
        <v>10</v>
      </c>
      <c r="C14" s="106" t="s">
        <v>31</v>
      </c>
      <c r="D14" s="12"/>
      <c r="E14" s="114" t="s">
        <v>118</v>
      </c>
    </row>
    <row r="15" spans="1:5" ht="21" customHeight="1">
      <c r="A15" s="44"/>
      <c r="B15" s="96">
        <v>11</v>
      </c>
      <c r="C15" s="104" t="s">
        <v>34</v>
      </c>
      <c r="D15" s="12"/>
      <c r="E15" s="114" t="s">
        <v>64</v>
      </c>
    </row>
    <row r="16" spans="1:5" ht="21" customHeight="1" thickBot="1">
      <c r="A16" s="44"/>
      <c r="B16" s="99">
        <v>12</v>
      </c>
      <c r="C16" s="107" t="s">
        <v>37</v>
      </c>
      <c r="D16" s="12"/>
      <c r="E16" s="114" t="s">
        <v>57</v>
      </c>
    </row>
    <row r="17" spans="1:5" ht="21" customHeight="1">
      <c r="A17" s="37" t="s">
        <v>217</v>
      </c>
      <c r="B17" s="95">
        <v>13</v>
      </c>
      <c r="C17" s="108" t="s">
        <v>127</v>
      </c>
      <c r="D17" s="12"/>
      <c r="E17" s="114" t="s">
        <v>120</v>
      </c>
    </row>
    <row r="18" spans="1:6" ht="21" customHeight="1">
      <c r="A18" s="44"/>
      <c r="B18" s="96">
        <v>14</v>
      </c>
      <c r="C18" s="104" t="s">
        <v>138</v>
      </c>
      <c r="D18" s="12"/>
      <c r="E18" s="114" t="s">
        <v>76</v>
      </c>
      <c r="F18" s="8" t="s">
        <v>41</v>
      </c>
    </row>
    <row r="19" spans="1:5" ht="21" customHeight="1" thickBot="1">
      <c r="A19" s="44"/>
      <c r="B19" s="96">
        <v>15</v>
      </c>
      <c r="C19" s="105" t="s">
        <v>35</v>
      </c>
      <c r="D19" s="12"/>
      <c r="E19" s="114" t="s">
        <v>258</v>
      </c>
    </row>
    <row r="20" spans="1:5" ht="21" customHeight="1">
      <c r="A20" s="37" t="s">
        <v>218</v>
      </c>
      <c r="B20" s="100">
        <v>16</v>
      </c>
      <c r="C20" s="106" t="s">
        <v>71</v>
      </c>
      <c r="D20" s="12"/>
      <c r="E20" s="114" t="s">
        <v>69</v>
      </c>
    </row>
    <row r="21" spans="1:6" ht="21" customHeight="1">
      <c r="A21" s="44"/>
      <c r="B21" s="96">
        <v>17</v>
      </c>
      <c r="C21" s="105" t="s">
        <v>72</v>
      </c>
      <c r="D21" s="12"/>
      <c r="E21" s="114" t="s">
        <v>65</v>
      </c>
      <c r="F21" s="8" t="s">
        <v>129</v>
      </c>
    </row>
    <row r="22" spans="1:6" ht="21" customHeight="1" thickBot="1">
      <c r="A22" s="44"/>
      <c r="B22" s="101">
        <v>18</v>
      </c>
      <c r="C22" s="107" t="s">
        <v>128</v>
      </c>
      <c r="D22" s="12"/>
      <c r="E22" s="114" t="s">
        <v>66</v>
      </c>
      <c r="F22" s="8" t="s">
        <v>177</v>
      </c>
    </row>
    <row r="23" spans="1:6" ht="21" customHeight="1">
      <c r="A23" s="37" t="s">
        <v>219</v>
      </c>
      <c r="B23" s="102">
        <v>19</v>
      </c>
      <c r="C23" s="108" t="s">
        <v>74</v>
      </c>
      <c r="D23" s="12"/>
      <c r="E23" s="114" t="s">
        <v>70</v>
      </c>
      <c r="F23" s="8" t="s">
        <v>129</v>
      </c>
    </row>
    <row r="24" spans="1:6" ht="21" customHeight="1">
      <c r="A24" s="44"/>
      <c r="B24" s="99">
        <v>20</v>
      </c>
      <c r="C24" s="104" t="s">
        <v>75</v>
      </c>
      <c r="D24" s="12"/>
      <c r="E24" s="114" t="s">
        <v>79</v>
      </c>
      <c r="F24" s="8" t="s">
        <v>129</v>
      </c>
    </row>
    <row r="25" spans="1:6" ht="21" customHeight="1" thickBot="1">
      <c r="A25" s="45"/>
      <c r="B25" s="99">
        <v>21</v>
      </c>
      <c r="C25" s="107" t="s">
        <v>32</v>
      </c>
      <c r="D25" s="12"/>
      <c r="E25" s="114" t="s">
        <v>67</v>
      </c>
      <c r="F25" s="8" t="s">
        <v>129</v>
      </c>
    </row>
    <row r="26" spans="1:5" ht="21" customHeight="1">
      <c r="A26" s="37" t="s">
        <v>174</v>
      </c>
      <c r="B26" s="95">
        <v>22</v>
      </c>
      <c r="C26" s="103" t="s">
        <v>29</v>
      </c>
      <c r="D26" s="12"/>
      <c r="E26" s="114" t="s">
        <v>125</v>
      </c>
    </row>
    <row r="27" spans="1:6" ht="21" customHeight="1">
      <c r="A27" s="44"/>
      <c r="B27" s="96">
        <v>23</v>
      </c>
      <c r="C27" s="104" t="s">
        <v>39</v>
      </c>
      <c r="D27" s="12"/>
      <c r="E27" s="114" t="s">
        <v>38</v>
      </c>
      <c r="F27" s="8" t="s">
        <v>129</v>
      </c>
    </row>
    <row r="28" spans="1:6" ht="21" customHeight="1" thickBot="1">
      <c r="A28" s="18"/>
      <c r="B28" s="97">
        <v>24</v>
      </c>
      <c r="C28" s="107" t="s">
        <v>36</v>
      </c>
      <c r="D28" s="12"/>
      <c r="E28" s="115" t="s">
        <v>78</v>
      </c>
      <c r="F28" s="8" t="s">
        <v>40</v>
      </c>
    </row>
    <row r="29" spans="1:5" ht="21" customHeight="1">
      <c r="A29" s="23"/>
      <c r="B29" s="38"/>
      <c r="C29" s="47"/>
      <c r="D29" s="12"/>
      <c r="E29" s="89"/>
    </row>
    <row r="30" spans="1:4" ht="21" customHeight="1" thickBot="1">
      <c r="A30" s="48"/>
      <c r="B30" s="49"/>
      <c r="C30" s="43" t="s">
        <v>189</v>
      </c>
      <c r="D30" s="12"/>
    </row>
    <row r="31" spans="1:5" ht="21" customHeight="1" thickBot="1">
      <c r="A31" s="9" t="s">
        <v>265</v>
      </c>
      <c r="B31" s="10" t="s">
        <v>266</v>
      </c>
      <c r="C31" s="11"/>
      <c r="D31" s="12"/>
      <c r="E31" s="13" t="s">
        <v>140</v>
      </c>
    </row>
    <row r="32" spans="1:5" ht="21" customHeight="1">
      <c r="A32" s="14" t="s">
        <v>220</v>
      </c>
      <c r="B32" s="98">
        <v>25</v>
      </c>
      <c r="C32" s="103" t="s">
        <v>80</v>
      </c>
      <c r="D32" s="12"/>
      <c r="E32" s="113" t="s">
        <v>100</v>
      </c>
    </row>
    <row r="33" spans="1:5" ht="21" customHeight="1">
      <c r="A33" s="44"/>
      <c r="B33" s="96">
        <v>26</v>
      </c>
      <c r="C33" s="104" t="s">
        <v>139</v>
      </c>
      <c r="D33" s="12"/>
      <c r="E33" s="116" t="s">
        <v>130</v>
      </c>
    </row>
    <row r="34" spans="1:5" ht="21" customHeight="1" thickBot="1">
      <c r="A34" s="45"/>
      <c r="B34" s="99">
        <v>27</v>
      </c>
      <c r="C34" s="105" t="s">
        <v>153</v>
      </c>
      <c r="D34" s="12"/>
      <c r="E34" s="114" t="s">
        <v>119</v>
      </c>
    </row>
    <row r="35" spans="1:6" ht="21" customHeight="1">
      <c r="A35" s="14" t="s">
        <v>221</v>
      </c>
      <c r="B35" s="95">
        <v>28</v>
      </c>
      <c r="C35" s="103" t="s">
        <v>100</v>
      </c>
      <c r="D35" s="12"/>
      <c r="E35" s="150" t="s">
        <v>87</v>
      </c>
      <c r="F35" s="8" t="s">
        <v>129</v>
      </c>
    </row>
    <row r="36" spans="1:6" ht="21" customHeight="1">
      <c r="A36" s="44"/>
      <c r="B36" s="96">
        <v>29</v>
      </c>
      <c r="C36" s="104" t="s">
        <v>156</v>
      </c>
      <c r="D36" s="12"/>
      <c r="E36" s="150" t="s">
        <v>89</v>
      </c>
      <c r="F36" s="8" t="s">
        <v>129</v>
      </c>
    </row>
    <row r="37" spans="1:5" ht="21" customHeight="1" thickBot="1">
      <c r="A37" s="45"/>
      <c r="B37" s="99">
        <v>30</v>
      </c>
      <c r="C37" s="105" t="s">
        <v>85</v>
      </c>
      <c r="D37" s="12"/>
      <c r="E37" s="116" t="s">
        <v>151</v>
      </c>
    </row>
    <row r="38" spans="1:5" ht="21" customHeight="1">
      <c r="A38" s="14" t="s">
        <v>186</v>
      </c>
      <c r="B38" s="111">
        <v>31</v>
      </c>
      <c r="C38" s="103" t="s">
        <v>151</v>
      </c>
      <c r="D38" s="12"/>
      <c r="E38" s="116" t="s">
        <v>152</v>
      </c>
    </row>
    <row r="39" spans="1:5" ht="21" customHeight="1">
      <c r="A39" s="44"/>
      <c r="B39" s="96">
        <v>32</v>
      </c>
      <c r="C39" s="104" t="s">
        <v>86</v>
      </c>
      <c r="D39" s="1"/>
      <c r="E39" s="116" t="s">
        <v>81</v>
      </c>
    </row>
    <row r="40" spans="1:6" ht="21" customHeight="1" thickBot="1">
      <c r="A40" s="18"/>
      <c r="B40" s="97">
        <v>33</v>
      </c>
      <c r="C40" s="107" t="s">
        <v>149</v>
      </c>
      <c r="D40" s="1"/>
      <c r="E40" s="116" t="s">
        <v>82</v>
      </c>
      <c r="F40" s="8" t="s">
        <v>41</v>
      </c>
    </row>
    <row r="41" spans="1:6" ht="21" customHeight="1">
      <c r="A41" s="14" t="s">
        <v>187</v>
      </c>
      <c r="B41" s="98">
        <v>34</v>
      </c>
      <c r="C41" s="108" t="s">
        <v>88</v>
      </c>
      <c r="D41" s="1"/>
      <c r="E41" s="114" t="s">
        <v>90</v>
      </c>
      <c r="F41" s="8" t="s">
        <v>129</v>
      </c>
    </row>
    <row r="42" spans="1:6" ht="21" customHeight="1">
      <c r="A42" s="45"/>
      <c r="B42" s="109">
        <v>35</v>
      </c>
      <c r="C42" s="104" t="s">
        <v>150</v>
      </c>
      <c r="D42" s="1"/>
      <c r="E42" s="114" t="s">
        <v>84</v>
      </c>
      <c r="F42" s="8" t="s">
        <v>129</v>
      </c>
    </row>
    <row r="43" spans="1:6" ht="21" customHeight="1" thickBot="1">
      <c r="A43" s="18"/>
      <c r="B43" s="97">
        <v>36</v>
      </c>
      <c r="C43" s="107" t="s">
        <v>154</v>
      </c>
      <c r="D43" s="1"/>
      <c r="E43" s="115" t="s">
        <v>83</v>
      </c>
      <c r="F43" s="8" t="s">
        <v>129</v>
      </c>
    </row>
    <row r="44" spans="1:5" ht="21" customHeight="1">
      <c r="A44" s="23"/>
      <c r="B44" s="38"/>
      <c r="C44" s="110"/>
      <c r="D44" s="1"/>
      <c r="E44" s="89"/>
    </row>
    <row r="45" spans="1:4" ht="21" customHeight="1" thickBot="1">
      <c r="A45" s="48"/>
      <c r="B45" s="49"/>
      <c r="C45" s="43" t="s">
        <v>172</v>
      </c>
      <c r="D45" s="1"/>
    </row>
    <row r="46" spans="1:5" ht="21" customHeight="1" thickBot="1">
      <c r="A46" s="9" t="s">
        <v>265</v>
      </c>
      <c r="B46" s="10" t="s">
        <v>266</v>
      </c>
      <c r="C46" s="11"/>
      <c r="E46" s="13" t="s">
        <v>141</v>
      </c>
    </row>
    <row r="47" spans="1:5" ht="21" customHeight="1">
      <c r="A47" s="14" t="s">
        <v>194</v>
      </c>
      <c r="B47" s="95">
        <v>37</v>
      </c>
      <c r="C47" s="143" t="s">
        <v>142</v>
      </c>
      <c r="E47" s="117" t="s">
        <v>142</v>
      </c>
    </row>
    <row r="48" spans="1:6" ht="21" customHeight="1">
      <c r="A48" s="44"/>
      <c r="B48" s="96">
        <v>38</v>
      </c>
      <c r="C48" s="105" t="s">
        <v>145</v>
      </c>
      <c r="E48" s="116" t="s">
        <v>98</v>
      </c>
      <c r="F48" s="8" t="s">
        <v>129</v>
      </c>
    </row>
    <row r="49" spans="1:5" ht="21" customHeight="1" thickBot="1">
      <c r="A49" s="45"/>
      <c r="B49" s="99">
        <v>39</v>
      </c>
      <c r="C49" s="105" t="s">
        <v>93</v>
      </c>
      <c r="E49" s="114" t="s">
        <v>96</v>
      </c>
    </row>
    <row r="50" spans="1:5" ht="21" customHeight="1">
      <c r="A50" s="14" t="s">
        <v>188</v>
      </c>
      <c r="B50" s="95">
        <v>40</v>
      </c>
      <c r="C50" s="103" t="s">
        <v>95</v>
      </c>
      <c r="E50" s="118" t="s">
        <v>91</v>
      </c>
    </row>
    <row r="51" spans="1:5" ht="21" customHeight="1">
      <c r="A51" s="44"/>
      <c r="B51" s="96">
        <v>41</v>
      </c>
      <c r="C51" s="105" t="s">
        <v>97</v>
      </c>
      <c r="E51" s="116" t="s">
        <v>94</v>
      </c>
    </row>
    <row r="52" spans="1:6" ht="21" customHeight="1" thickBot="1">
      <c r="A52" s="18"/>
      <c r="B52" s="97">
        <v>42</v>
      </c>
      <c r="C52" s="107" t="s">
        <v>99</v>
      </c>
      <c r="E52" s="115" t="s">
        <v>92</v>
      </c>
      <c r="F52" s="8" t="s">
        <v>129</v>
      </c>
    </row>
  </sheetData>
  <mergeCells count="1">
    <mergeCell ref="A1:E2"/>
  </mergeCells>
  <printOptions horizontalCentered="1"/>
  <pageMargins left="0.7874015748031497" right="0.3937007874015748" top="0.3937007874015748" bottom="0" header="0.5118110236220472" footer="0.5118110236220472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廣告社（株）スポーツ文化部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　一寛</dc:creator>
  <cp:keywords/>
  <dc:description/>
  <cp:lastModifiedBy>エーザイ株式会社</cp:lastModifiedBy>
  <cp:lastPrinted>2009-06-27T08:17:56Z</cp:lastPrinted>
  <dcterms:created xsi:type="dcterms:W3CDTF">2000-05-09T02:56:02Z</dcterms:created>
  <dcterms:modified xsi:type="dcterms:W3CDTF">2010-05-22T19:49:56Z</dcterms:modified>
  <cp:category/>
  <cp:version/>
  <cp:contentType/>
  <cp:contentStatus/>
</cp:coreProperties>
</file>